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F:\Sushanta\2 Research Division\1 News Letter\8 News Letter Oct-Dec 2020\"/>
    </mc:Choice>
  </mc:AlternateContent>
  <xr:revisionPtr revIDLastSave="0" documentId="13_ncr:1_{E453055A-51BE-4538-9715-5A26BC4F5B88}" xr6:coauthVersionLast="46" xr6:coauthVersionMax="46" xr10:uidLastSave="{00000000-0000-0000-0000-000000000000}"/>
  <bookViews>
    <workbookView xWindow="-120" yWindow="-120" windowWidth="29040" windowHeight="15840" xr2:uid="{AE3C4B4F-7AEA-49D2-8A0D-C3883738FE9D}"/>
  </bookViews>
  <sheets>
    <sheet name="E-Newsletter Oct-Dec 2020" sheetId="25" r:id="rId1"/>
    <sheet name="Table of Contents" sheetId="26" r:id="rId2"/>
    <sheet name="Table 1" sheetId="7" r:id="rId3"/>
    <sheet name="Table 2" sheetId="54" r:id="rId4"/>
    <sheet name="Table 3" sheetId="5" r:id="rId5"/>
    <sheet name="Table 4" sheetId="6" r:id="rId6"/>
    <sheet name="Table 5" sheetId="13" r:id="rId7"/>
    <sheet name="Table 6" sheetId="14" r:id="rId8"/>
    <sheet name="Table 7" sheetId="15" r:id="rId9"/>
    <sheet name="Table 8" sheetId="16" r:id="rId10"/>
    <sheet name="Table 9" sheetId="17" r:id="rId11"/>
    <sheet name="Table 10" sheetId="18" r:id="rId12"/>
    <sheet name="Table 11" sheetId="19" r:id="rId13"/>
    <sheet name="Table 12" sheetId="20" r:id="rId14"/>
    <sheet name="Table 13" sheetId="21" r:id="rId15"/>
    <sheet name="Table 14" sheetId="22" r:id="rId16"/>
    <sheet name="Table 15" sheetId="23" r:id="rId17"/>
    <sheet name="Table 16 " sheetId="24" r:id="rId18"/>
    <sheet name="Table 17" sheetId="27" r:id="rId19"/>
    <sheet name="Table 18" sheetId="28" r:id="rId20"/>
    <sheet name="Table 19" sheetId="29" r:id="rId21"/>
    <sheet name="Table 20" sheetId="30" r:id="rId22"/>
    <sheet name="Summary of Outcomes" sheetId="53" r:id="rId23"/>
    <sheet name="Table 21" sheetId="47" r:id="rId24"/>
    <sheet name="Table 22" sheetId="31" r:id="rId25"/>
    <sheet name="Table 23" sheetId="32" r:id="rId26"/>
    <sheet name="Table 24" sheetId="33" r:id="rId27"/>
    <sheet name="Table 25" sheetId="34" r:id="rId28"/>
    <sheet name="Table 26" sheetId="35" r:id="rId29"/>
    <sheet name="Table 27" sheetId="36" r:id="rId30"/>
    <sheet name="Table 28" sheetId="37" r:id="rId31"/>
    <sheet name="Table 29 A" sheetId="48" r:id="rId32"/>
    <sheet name="Table 29 B" sheetId="50" r:id="rId33"/>
    <sheet name="Table 30" sheetId="38" r:id="rId34"/>
    <sheet name="Table 31 A" sheetId="39" r:id="rId35"/>
    <sheet name="Table 31 B" sheetId="40" r:id="rId36"/>
    <sheet name="Table 32" sheetId="41" r:id="rId37"/>
    <sheet name="Table 33" sheetId="42" r:id="rId38"/>
    <sheet name="Table 34" sheetId="43" r:id="rId39"/>
  </sheets>
  <definedNames>
    <definedName name="_Hlk53740153" localSheetId="11">'Table 10'!$C$20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" i="53" l="1"/>
  <c r="Q5" i="53" s="1"/>
  <c r="Q4" i="53"/>
  <c r="R44" i="54"/>
  <c r="Q44" i="54"/>
  <c r="O44" i="54"/>
  <c r="R43" i="54"/>
  <c r="Q43" i="54"/>
  <c r="O43" i="54"/>
  <c r="R42" i="54"/>
  <c r="Q42" i="54"/>
  <c r="O42" i="54"/>
  <c r="R41" i="54"/>
  <c r="Q41" i="54"/>
  <c r="O41" i="54"/>
  <c r="R40" i="54"/>
  <c r="Q40" i="54"/>
  <c r="O40" i="54"/>
  <c r="R39" i="54"/>
  <c r="Q39" i="54"/>
  <c r="O39" i="54"/>
  <c r="R38" i="54"/>
  <c r="Q38" i="54"/>
  <c r="O38" i="54"/>
  <c r="R37" i="54"/>
  <c r="Q37" i="54"/>
  <c r="O37" i="54"/>
  <c r="R36" i="54"/>
  <c r="Q36" i="54"/>
  <c r="O36" i="54"/>
  <c r="X33" i="38"/>
  <c r="X32" i="38"/>
  <c r="X31" i="38"/>
  <c r="X30" i="38"/>
  <c r="X29" i="38"/>
  <c r="X28" i="38"/>
  <c r="X27" i="38"/>
  <c r="X26" i="38"/>
  <c r="P9" i="36"/>
  <c r="P8" i="36"/>
  <c r="P7" i="36"/>
  <c r="P6" i="36"/>
  <c r="O33" i="21"/>
  <c r="O32" i="21"/>
  <c r="O31" i="21"/>
  <c r="O30" i="21"/>
  <c r="O29" i="21"/>
  <c r="O28" i="21"/>
  <c r="O27" i="21"/>
  <c r="O26" i="21"/>
  <c r="O25" i="21"/>
  <c r="M13" i="15"/>
  <c r="N13" i="15" s="1"/>
  <c r="N12" i="15"/>
  <c r="L27" i="7"/>
  <c r="L26" i="7"/>
  <c r="L25" i="7"/>
  <c r="L24" i="7"/>
  <c r="K25" i="7"/>
  <c r="K24" i="7"/>
  <c r="O6" i="53" l="1"/>
  <c r="Q6" i="53" l="1"/>
  <c r="P23" i="22"/>
  <c r="P22" i="22"/>
  <c r="N23" i="22"/>
  <c r="Q21" i="22"/>
  <c r="O21" i="22"/>
  <c r="P27" i="5"/>
  <c r="P26" i="5"/>
  <c r="P25" i="5"/>
  <c r="O27" i="5"/>
  <c r="O26" i="5"/>
  <c r="O25" i="5"/>
  <c r="N27" i="5"/>
  <c r="N26" i="5"/>
  <c r="N25" i="5"/>
  <c r="K26" i="7"/>
  <c r="K27" i="7"/>
  <c r="K35" i="7"/>
  <c r="K36" i="7"/>
  <c r="Q22" i="22" l="1"/>
  <c r="Q23" i="22" s="1"/>
  <c r="O23" i="6" l="1"/>
  <c r="P23" i="6"/>
  <c r="Q23" i="6"/>
  <c r="M27" i="5"/>
  <c r="M26" i="5"/>
  <c r="M25" i="5"/>
  <c r="M24" i="5"/>
  <c r="N22" i="22"/>
  <c r="O22" i="22" s="1"/>
  <c r="O23" i="22" s="1"/>
  <c r="O27" i="14"/>
  <c r="N22" i="13"/>
  <c r="Q29" i="6"/>
  <c r="P29" i="6"/>
  <c r="O29" i="6"/>
  <c r="O22" i="13" l="1"/>
  <c r="O18" i="13"/>
  <c r="O21" i="13"/>
  <c r="O20" i="13"/>
  <c r="O19" i="13"/>
  <c r="P26" i="14"/>
  <c r="P25" i="14"/>
  <c r="P24" i="14"/>
  <c r="P23" i="14"/>
  <c r="P21" i="14"/>
  <c r="P22" i="14"/>
  <c r="P27" i="14"/>
</calcChain>
</file>

<file path=xl/sharedStrings.xml><?xml version="1.0" encoding="utf-8"?>
<sst xmlns="http://schemas.openxmlformats.org/spreadsheetml/2006/main" count="1252" uniqueCount="701">
  <si>
    <t>(Number)</t>
  </si>
  <si>
    <t xml:space="preserve">Year / Quarter </t>
  </si>
  <si>
    <t>CIRPs at the beginning of the Period</t>
  </si>
  <si>
    <t>Admitted</t>
  </si>
  <si>
    <t>Closure by</t>
  </si>
  <si>
    <t>CIRPs at the end of the Period</t>
  </si>
  <si>
    <t>Withdrawal under Section 12A</t>
  </si>
  <si>
    <t>Approval of Resolution Plan</t>
  </si>
  <si>
    <t>Commencement of Liquidation</t>
  </si>
  <si>
    <t>2016 - 17</t>
  </si>
  <si>
    <t>2017 - 18</t>
  </si>
  <si>
    <t>2018 - 19</t>
  </si>
  <si>
    <t>Apr - Jun, 2019</t>
  </si>
  <si>
    <t>Jul - Sep, 2019</t>
  </si>
  <si>
    <t>Oct - Dec, 2019</t>
  </si>
  <si>
    <t>Jan - Mar, 2020</t>
  </si>
  <si>
    <t>Apr - Jun, 2020</t>
  </si>
  <si>
    <t>Jul - Sep, 2020</t>
  </si>
  <si>
    <t xml:space="preserve">Total </t>
  </si>
  <si>
    <t>NA</t>
  </si>
  <si>
    <t xml:space="preserve">This excludes 1 CD which has moved directly from BIFR to resolution </t>
  </si>
  <si>
    <t>Sector</t>
  </si>
  <si>
    <t>No. of CIRPs</t>
  </si>
  <si>
    <t xml:space="preserve">Closed </t>
  </si>
  <si>
    <t>Ongoing</t>
  </si>
  <si>
    <t>Withdrawal under Section 12 A</t>
  </si>
  <si>
    <t>Total</t>
  </si>
  <si>
    <t>Manufacturing</t>
  </si>
  <si>
    <t>Food, Beverages &amp; Tobacco Products</t>
  </si>
  <si>
    <t xml:space="preserve">Chemicals &amp; Chemical Products </t>
  </si>
  <si>
    <t xml:space="preserve">Electrical Machinery &amp; Apparatus </t>
  </si>
  <si>
    <t>Fabricated Metal Products</t>
  </si>
  <si>
    <t>Machinery &amp; Equipment</t>
  </si>
  <si>
    <t>Textiles, Leather &amp; Apparel Products</t>
  </si>
  <si>
    <t>Wood, Rubber, Plastic &amp; Paper Products</t>
  </si>
  <si>
    <t>Basic Metals</t>
  </si>
  <si>
    <t>Others</t>
  </si>
  <si>
    <t>Real Estate, Renting &amp; Business Activities</t>
  </si>
  <si>
    <t>Real Estate Activities</t>
  </si>
  <si>
    <t>Computer and related activities</t>
  </si>
  <si>
    <t>Research and Development</t>
  </si>
  <si>
    <t>Other Business Activities</t>
  </si>
  <si>
    <t>Construction</t>
  </si>
  <si>
    <t>Wholesale &amp; Retail Trade</t>
  </si>
  <si>
    <t>Hotels &amp; Restaurants</t>
  </si>
  <si>
    <t>Electricity &amp; Others</t>
  </si>
  <si>
    <t>Note: The distribution is based on the CIN of CDs and as per National Industrial Classification (NIC 2004).</t>
  </si>
  <si>
    <t>Source: Compilation from website of the NCLT and filing by Insolvency Professionals</t>
  </si>
  <si>
    <t>No. of CIRPs Initiated by</t>
  </si>
  <si>
    <t>Operational Creditors</t>
  </si>
  <si>
    <t>Financial Creditors</t>
  </si>
  <si>
    <t>Corporate Debtors</t>
  </si>
  <si>
    <t>Outcome</t>
  </si>
  <si>
    <t>Description</t>
  </si>
  <si>
    <t>CIRPs initiated by</t>
  </si>
  <si>
    <t>Financial Creditor</t>
  </si>
  <si>
    <t>Operational Creditor</t>
  </si>
  <si>
    <t>Corporate Debtor</t>
  </si>
  <si>
    <t>Status of CIRPs</t>
  </si>
  <si>
    <t>Closure by Appeal/Review/Settled</t>
  </si>
  <si>
    <t>Closure by Withdrawal u/s 12A</t>
  </si>
  <si>
    <t xml:space="preserve">Closure by Approval of Resolution Plan </t>
  </si>
  <si>
    <t>Closure by Commencement of Liquidation</t>
  </si>
  <si>
    <t xml:space="preserve">Ongoing </t>
  </si>
  <si>
    <t>CIRPs yielding Resolution Plans</t>
  </si>
  <si>
    <t>Realisation by FCs as % of Liquidation Value</t>
  </si>
  <si>
    <t>Realisation by FCs as % of their Claims</t>
  </si>
  <si>
    <t>Average time taken for Closure of CIRP</t>
  </si>
  <si>
    <t>CIRPs yielding Liquidations</t>
  </si>
  <si>
    <t>Liquidation Value as % of Claims</t>
  </si>
  <si>
    <t>Appeal/Review/ Settled</t>
  </si>
  <si>
    <t>2019- 20</t>
  </si>
  <si>
    <t>Closure</t>
  </si>
  <si>
    <t>Total Closure</t>
  </si>
  <si>
    <t>Closed on Appeal / Review / Settled</t>
  </si>
  <si>
    <t>Closed by Withdrawal under section 12A</t>
  </si>
  <si>
    <t xml:space="preserve">Closed by Resolution </t>
  </si>
  <si>
    <t>Closed by Liquidation</t>
  </si>
  <si>
    <t>Ongoing CIRP</t>
  </si>
  <si>
    <t>&gt; 270 days</t>
  </si>
  <si>
    <t>&gt; 180 days ≤ 270 days</t>
  </si>
  <si>
    <t>&gt; 90 days ≤ 180 days</t>
  </si>
  <si>
    <t>≤ 90 days</t>
  </si>
  <si>
    <t>≤ 01</t>
  </si>
  <si>
    <t>&gt; 01 ≤ 10</t>
  </si>
  <si>
    <t>&gt; 10 ≤ 50</t>
  </si>
  <si>
    <t>&gt; 50 ≤ 100</t>
  </si>
  <si>
    <t>&gt; 100 ≤ 1000</t>
  </si>
  <si>
    <t>&gt; 1000</t>
  </si>
  <si>
    <t>Reason for Withdrawal*</t>
  </si>
  <si>
    <t xml:space="preserve"> Full settlement with the applicant</t>
  </si>
  <si>
    <t xml:space="preserve"> Full settlement with other creditors</t>
  </si>
  <si>
    <t xml:space="preserve"> Agreement to settle in future</t>
  </si>
  <si>
    <t xml:space="preserve"> Other settlements with creditors</t>
  </si>
  <si>
    <t xml:space="preserve"> Others</t>
  </si>
  <si>
    <t>No. of CIRPs initiated by</t>
  </si>
  <si>
    <t>FC</t>
  </si>
  <si>
    <t>OC</t>
  </si>
  <si>
    <t>CD</t>
  </si>
  <si>
    <t>Either in BIFR or Non-functional or both</t>
  </si>
  <si>
    <t>Resolution Value &gt; Liquidation Value</t>
  </si>
  <si>
    <t>(Amount in ₹ crore)</t>
  </si>
  <si>
    <t>Sl. No.</t>
  </si>
  <si>
    <t>Name of CD</t>
  </si>
  <si>
    <t>Date of Commencement of CIRP</t>
  </si>
  <si>
    <t>Date of Approval of Resolution Plan</t>
  </si>
  <si>
    <t>CIRP initiated by</t>
  </si>
  <si>
    <t>Total Admitted Claims of FCs</t>
  </si>
  <si>
    <t>Liquidation Value</t>
  </si>
  <si>
    <t>Realisable by FCs</t>
  </si>
  <si>
    <t>Realisable by FCs as % of Liquidation Value</t>
  </si>
  <si>
    <t>Amtek Auto Limited</t>
  </si>
  <si>
    <t>Defunct: Not Going Concern/ Erstwhile BIFR</t>
  </si>
  <si>
    <t xml:space="preserve">Defunct  
(Yes/No)
</t>
  </si>
  <si>
    <t>Status of Liquidation</t>
  </si>
  <si>
    <t>Number</t>
  </si>
  <si>
    <t>Initiated</t>
  </si>
  <si>
    <t>&gt;Two years</t>
  </si>
  <si>
    <t>&gt; One year ≤ Two years</t>
  </si>
  <si>
    <t>&gt; 270 days ≤ 1 year</t>
  </si>
  <si>
    <t xml:space="preserve">&gt; 180 days ≤ 270 days </t>
  </si>
  <si>
    <t xml:space="preserve">&gt; 90 days ≤ 180 days </t>
  </si>
  <si>
    <t xml:space="preserve">≤ 90 days </t>
  </si>
  <si>
    <t>Date of Order of Liquidation</t>
  </si>
  <si>
    <t>Amount of Admitted Claims</t>
  </si>
  <si>
    <t>Sale Proceeds</t>
  </si>
  <si>
    <t>Amount Distributed to Stakeholders</t>
  </si>
  <si>
    <t>Date of Order of Dissolution</t>
  </si>
  <si>
    <r>
      <t xml:space="preserve">(Amount in </t>
    </r>
    <r>
      <rPr>
        <i/>
        <sz val="10"/>
        <color theme="1"/>
        <rFont val="Times New Roman"/>
        <family val="1"/>
      </rPr>
      <t>₹</t>
    </r>
    <r>
      <rPr>
        <i/>
        <sz val="10"/>
        <color rgb="FF000000"/>
        <rFont val="Times New Roman"/>
        <family val="1"/>
      </rPr>
      <t xml:space="preserve"> crore)</t>
    </r>
  </si>
  <si>
    <t>Circumstance</t>
  </si>
  <si>
    <t xml:space="preserve">Number of Liquidations </t>
  </si>
  <si>
    <t>Where Final Reports Submitted</t>
  </si>
  <si>
    <t>AA did not receive resolution plan for approval</t>
  </si>
  <si>
    <t>AA rejected the resolution plan for non-compliance with the requirements</t>
  </si>
  <si>
    <t>CoC decided to liquidate the CD during CIRP</t>
  </si>
  <si>
    <t>CD contravened provisions of resolution plan</t>
  </si>
  <si>
    <t>Stakeholders under Section</t>
  </si>
  <si>
    <t>Amount of claims Admitted</t>
  </si>
  <si>
    <t>Amount Realised#</t>
  </si>
  <si>
    <t>Amount Distributed</t>
  </si>
  <si>
    <t>53 (1) (a)</t>
  </si>
  <si>
    <t>53 (1) (b)</t>
  </si>
  <si>
    <t>53 (1) (c)</t>
  </si>
  <si>
    <t>53 (1) (d)</t>
  </si>
  <si>
    <t>53 (1) (e)</t>
  </si>
  <si>
    <t>53 (1) (f)</t>
  </si>
  <si>
    <t>53 (1) (g)</t>
  </si>
  <si>
    <t>53 (1) (h)</t>
  </si>
  <si>
    <t>Total (A)</t>
  </si>
  <si>
    <t>Not Applicable</t>
  </si>
  <si>
    <t>Total (B)</t>
  </si>
  <si>
    <t>Grand Total (A+B)</t>
  </si>
  <si>
    <r>
      <t xml:space="preserve">(Amount in </t>
    </r>
    <r>
      <rPr>
        <i/>
        <sz val="10"/>
        <color theme="1"/>
        <rFont val="Times New Roman"/>
        <family val="1"/>
      </rPr>
      <t xml:space="preserve">₹ </t>
    </r>
    <r>
      <rPr>
        <i/>
        <sz val="10"/>
        <color rgb="FF000000"/>
        <rFont val="Times New Roman"/>
        <family val="1"/>
      </rPr>
      <t>crore)</t>
    </r>
  </si>
  <si>
    <t>Number of Claimants</t>
  </si>
  <si>
    <t>Claims of FCs Dealt Under Resolution</t>
  </si>
  <si>
    <t>Realisation by all Claimants as a percentage of Liquidation Value</t>
  </si>
  <si>
    <t>Amount Admitted</t>
  </si>
  <si>
    <t>Amount Realised</t>
  </si>
  <si>
    <t>Realisation as % of Claims</t>
  </si>
  <si>
    <t>Completed</t>
  </si>
  <si>
    <t>Electrosteel Steels Limited</t>
  </si>
  <si>
    <t>Vedanta Ltd.</t>
  </si>
  <si>
    <t>Bhushan Steel Limited</t>
  </si>
  <si>
    <t>Bamnipal Steel Ltd.</t>
  </si>
  <si>
    <t>Monnet Ispat &amp; Energy Limited</t>
  </si>
  <si>
    <t>Consortium of JSW and AION Investments Pvt. Ltd.</t>
  </si>
  <si>
    <t>Essar Steel India Limited</t>
  </si>
  <si>
    <t>Arcelor Mittal India Pvt. Ltd.</t>
  </si>
  <si>
    <t>Alok Industries Limited</t>
  </si>
  <si>
    <t>Reliance Industries Limited, JM Financial Asset Reconstruction Company Ltd., JMFARC - March 2018 Trust</t>
  </si>
  <si>
    <t>Jyoti Structures Limited</t>
  </si>
  <si>
    <t>Group of HNIs led by Mr. Sharad Sanghi.</t>
  </si>
  <si>
    <t>Bhushan Power &amp; Steel Limited</t>
  </si>
  <si>
    <t>JSW Limited</t>
  </si>
  <si>
    <t>Jaypee Infratech Limited</t>
  </si>
  <si>
    <t>NBCC (India) Limited</t>
  </si>
  <si>
    <t>Under Process</t>
  </si>
  <si>
    <t>Era Infra Engineering Limited</t>
  </si>
  <si>
    <t>Under CIRP</t>
  </si>
  <si>
    <t>Lanco Infratech Limited</t>
  </si>
  <si>
    <t>Under Liquidation</t>
  </si>
  <si>
    <t>ABG Shipyard Limited</t>
  </si>
  <si>
    <t>Period</t>
  </si>
  <si>
    <t>Liquidations at the beginning</t>
  </si>
  <si>
    <t>Liquidations Commenced</t>
  </si>
  <si>
    <t xml:space="preserve">Liquidation closed by </t>
  </si>
  <si>
    <t>Withdrawal</t>
  </si>
  <si>
    <t>Final Reports Submitted</t>
  </si>
  <si>
    <t>Liquidations at the end of period</t>
  </si>
  <si>
    <t xml:space="preserve">Status </t>
  </si>
  <si>
    <t>No. of Liquidations</t>
  </si>
  <si>
    <t>Closed by withdrawal</t>
  </si>
  <si>
    <t>Final Report Submitted</t>
  </si>
  <si>
    <t>Closed by Dissolution</t>
  </si>
  <si>
    <t>&gt; Two years</t>
  </si>
  <si>
    <t>No. of Corporate Persons</t>
  </si>
  <si>
    <t>Not carrying business operations</t>
  </si>
  <si>
    <t>Commercially unviable</t>
  </si>
  <si>
    <t>Miscellaneous</t>
  </si>
  <si>
    <t>INSOLVENCY AND BANKRUPTCY BOARD OF INDIA</t>
  </si>
  <si>
    <t>INSOLVENCY AND BANKRUPTCY NEWS</t>
  </si>
  <si>
    <t>Table of Contents</t>
  </si>
  <si>
    <t>Corporate Insolvency Resolution Process</t>
  </si>
  <si>
    <t>Initiation of Corporate Insolvency Resolution Process</t>
  </si>
  <si>
    <r>
      <rPr>
        <b/>
        <sz val="10"/>
        <color theme="1"/>
        <rFont val="Times New Roman"/>
        <family val="1"/>
      </rPr>
      <t xml:space="preserve">In case of questions, please contact: 
</t>
    </r>
    <r>
      <rPr>
        <sz val="10"/>
        <color theme="1"/>
        <rFont val="Times New Roman"/>
        <family val="1"/>
      </rPr>
      <t xml:space="preserve">
Research Division
Insolvency and Bankruptcy Board of India
2nd Floor, Jeevan Vihar Building, Sansad Marg, New Delhi - 110001
Email: research@ibbi.gov.in </t>
    </r>
  </si>
  <si>
    <t>Details of</t>
  </si>
  <si>
    <t>Paid-up capital</t>
  </si>
  <si>
    <t>Assets</t>
  </si>
  <si>
    <t>Outstanding debt</t>
  </si>
  <si>
    <t>Amount paid to creditors</t>
  </si>
  <si>
    <t>Surplus</t>
  </si>
  <si>
    <t>Liquidations for which Final Reports submitted</t>
  </si>
  <si>
    <t>Ongoing Liquidations</t>
  </si>
  <si>
    <t>**</t>
  </si>
  <si>
    <t>Name of Corporate Person</t>
  </si>
  <si>
    <t>Date of Commencement</t>
  </si>
  <si>
    <t>Date of Dissolution</t>
  </si>
  <si>
    <t>Realisation of Assets</t>
  </si>
  <si>
    <t>Amount due to Creditors</t>
  </si>
  <si>
    <t>Amount paid to Creditors</t>
  </si>
  <si>
    <t>Liquidation Expenses</t>
  </si>
  <si>
    <t xml:space="preserve">Average time </t>
  </si>
  <si>
    <t>No. of Processes covered</t>
  </si>
  <si>
    <t>Time (In days)</t>
  </si>
  <si>
    <t>Including excluded time</t>
  </si>
  <si>
    <t>Excluding excluded time</t>
  </si>
  <si>
    <t>CIRPs</t>
  </si>
  <si>
    <t>From ICD to Approval of resolution plans by AA</t>
  </si>
  <si>
    <t>From ICD to order for Liquidation by AA</t>
  </si>
  <si>
    <t>Liquidations</t>
  </si>
  <si>
    <t>City / Region</t>
  </si>
  <si>
    <t>Registered IPs</t>
  </si>
  <si>
    <t>IPs having Authorisation for Assignment</t>
  </si>
  <si>
    <t>IIIP of ICAI</t>
  </si>
  <si>
    <t>ICSI IIP</t>
  </si>
  <si>
    <t>IPA of ICMAI</t>
  </si>
  <si>
    <t>New Delhi</t>
  </si>
  <si>
    <t>Rest of Northern Region</t>
  </si>
  <si>
    <t>Mumbai</t>
  </si>
  <si>
    <t>Rest of Western Region</t>
  </si>
  <si>
    <t>Chennai</t>
  </si>
  <si>
    <t>Rest of Southern Region</t>
  </si>
  <si>
    <t xml:space="preserve">Kolkata </t>
  </si>
  <si>
    <t>Rest of Eastern Region</t>
  </si>
  <si>
    <t>Total Registered</t>
  </si>
  <si>
    <t>Year / Quarter</t>
  </si>
  <si>
    <t>No. of IPs</t>
  </si>
  <si>
    <t>2016 - 17 (Jan - Mar)</t>
  </si>
  <si>
    <t xml:space="preserve"># Registrations with validity of six months. These registrations expired by June 30, 2017. </t>
  </si>
  <si>
    <t>Eligibility</t>
  </si>
  <si>
    <t>Male</t>
  </si>
  <si>
    <t>Female</t>
  </si>
  <si>
    <t>Member of ICAI</t>
  </si>
  <si>
    <t>Member of ICSI</t>
  </si>
  <si>
    <t>Member of Bar Council</t>
  </si>
  <si>
    <t>Managerial Experience</t>
  </si>
  <si>
    <t>Age Group (in years)</t>
  </si>
  <si>
    <t>IPs having AFA</t>
  </si>
  <si>
    <t>IIIP ICAI</t>
  </si>
  <si>
    <t>≤ 40</t>
  </si>
  <si>
    <t>&gt; 40 ≤ 50</t>
  </si>
  <si>
    <t>&gt; 50 ≤ 60</t>
  </si>
  <si>
    <t>&gt; 60 ≤ 70</t>
  </si>
  <si>
    <t>&gt; 70 ≤ 80</t>
  </si>
  <si>
    <t>&gt; 80 ≤ 90</t>
  </si>
  <si>
    <t>&gt; 90</t>
  </si>
  <si>
    <t>Zone</t>
  </si>
  <si>
    <t>Chandigarh</t>
  </si>
  <si>
    <t>Hyderabad</t>
  </si>
  <si>
    <t>Kolkata</t>
  </si>
  <si>
    <t>Ahmedabad</t>
  </si>
  <si>
    <t>Allahabad</t>
  </si>
  <si>
    <t>Jaipur</t>
  </si>
  <si>
    <t>Bengaluru</t>
  </si>
  <si>
    <t>Cuttack</t>
  </si>
  <si>
    <t>Kochi</t>
  </si>
  <si>
    <t>Indore</t>
  </si>
  <si>
    <t>Amravati</t>
  </si>
  <si>
    <t>Guwahati</t>
  </si>
  <si>
    <t>Where RPs have been appointed</t>
  </si>
  <si>
    <t>Where RP is different from the IRP</t>
  </si>
  <si>
    <t>Quarter</t>
  </si>
  <si>
    <t>No. of IPEs</t>
  </si>
  <si>
    <t>Recognised</t>
  </si>
  <si>
    <t>Derecognised</t>
  </si>
  <si>
    <t>(Number, except as stated)</t>
  </si>
  <si>
    <t xml:space="preserve">At the end of Year / Month </t>
  </si>
  <si>
    <t>Creditors having agreement with NeSL</t>
  </si>
  <si>
    <t>Creditors who have submitted information</t>
  </si>
  <si>
    <t xml:space="preserve">Debtors whose information is submitted by </t>
  </si>
  <si>
    <t>Loan records on-boarded by</t>
  </si>
  <si>
    <t>User registrations (debtors)</t>
  </si>
  <si>
    <t>Loan records authenticated by debtors</t>
  </si>
  <si>
    <t>FCs</t>
  </si>
  <si>
    <t>OCs</t>
  </si>
  <si>
    <t>Jun, 2019</t>
  </si>
  <si>
    <t>Sep, 2019</t>
  </si>
  <si>
    <t>Dec, 2019</t>
  </si>
  <si>
    <t>Mar, 2020</t>
  </si>
  <si>
    <t>Jun, 2020</t>
  </si>
  <si>
    <t>Sep, 2020</t>
  </si>
  <si>
    <t>Registered Valuer Organisation</t>
  </si>
  <si>
    <t>Asset Class</t>
  </si>
  <si>
    <t>Land &amp; Building</t>
  </si>
  <si>
    <t>Plant &amp; Machinery</t>
  </si>
  <si>
    <t>Securities or Financial Assets</t>
  </si>
  <si>
    <t>RVO Estate Managers and Appraisers Foundation</t>
  </si>
  <si>
    <t>IOV Registered Valuers Foundation</t>
  </si>
  <si>
    <t>ICSI Registered Valuers Organisation</t>
  </si>
  <si>
    <t xml:space="preserve">IIV India registered Valuers Foundation </t>
  </si>
  <si>
    <t>ICMAI Registered Valuers Organisation</t>
  </si>
  <si>
    <t>ICAI Registered Valuers Organisation</t>
  </si>
  <si>
    <t>PVAI Valuation Professional Organisation</t>
  </si>
  <si>
    <t>CVSRTA Registered Valuers Association</t>
  </si>
  <si>
    <t xml:space="preserve">Association of Certified Valuators and Analysts </t>
  </si>
  <si>
    <t xml:space="preserve">CEV Integral Appraisers Foundation </t>
  </si>
  <si>
    <t xml:space="preserve">Divya Jyoti Foundation </t>
  </si>
  <si>
    <t>Nandadeep Valuers Foundation</t>
  </si>
  <si>
    <t>All India Institute of Valuers Foundation</t>
  </si>
  <si>
    <t>International Business Valuers Association</t>
  </si>
  <si>
    <t>IIV India registered Valuers Foundation</t>
  </si>
  <si>
    <t xml:space="preserve">≤ 30 </t>
  </si>
  <si>
    <t>&gt; 30 ≤ 40</t>
  </si>
  <si>
    <t xml:space="preserve">&gt; 80 </t>
  </si>
  <si>
    <t xml:space="preserve">Name of Account </t>
  </si>
  <si>
    <t>Opening Balance</t>
  </si>
  <si>
    <t>Deposit during the period</t>
  </si>
  <si>
    <t>Withdrawn during the period</t>
  </si>
  <si>
    <t>Balance at the end of the period</t>
  </si>
  <si>
    <t xml:space="preserve">Corporate Liquidation Account </t>
  </si>
  <si>
    <t>2019-20</t>
  </si>
  <si>
    <t>Apr-Jun, 2020</t>
  </si>
  <si>
    <t>July-Sep, 2020</t>
  </si>
  <si>
    <t xml:space="preserve">Corporate Voluntary Liquidation Account </t>
  </si>
  <si>
    <r>
      <t xml:space="preserve">(Amount in </t>
    </r>
    <r>
      <rPr>
        <i/>
        <sz val="10"/>
        <color theme="1"/>
        <rFont val="Times New Roman"/>
        <family val="1"/>
      </rPr>
      <t>₹</t>
    </r>
    <r>
      <rPr>
        <i/>
        <sz val="10"/>
        <color rgb="FF000000"/>
        <rFont val="Times New Roman"/>
        <family val="1"/>
      </rPr>
      <t xml:space="preserve"> lakh)</t>
    </r>
  </si>
  <si>
    <t xml:space="preserve">Amount of underlying debt 
(₹ crore)	</t>
  </si>
  <si>
    <t xml:space="preserve">        (Number)</t>
  </si>
  <si>
    <t>Amount of Claims Admitted* (₹ crore)</t>
  </si>
  <si>
    <t>CIRPs Yielding Resolution</t>
  </si>
  <si>
    <t xml:space="preserve">Details of Closed Liquidations </t>
  </si>
  <si>
    <t>Reasons for Liquidations</t>
  </si>
  <si>
    <t>Claims in Liquidation Process</t>
  </si>
  <si>
    <t xml:space="preserve">Twelve Large Accounts </t>
  </si>
  <si>
    <t>Reasons for Voluntary Liquidations</t>
  </si>
  <si>
    <t>Realisations under Voluntary Liquidation</t>
  </si>
  <si>
    <t>Average time for approval of Resolution Plans/Orders for Liquidation</t>
  </si>
  <si>
    <t xml:space="preserve">Registration and Cancellation of Registrations of IPs </t>
  </si>
  <si>
    <t>Zone-wise Number of IPs in the Panel</t>
  </si>
  <si>
    <t>Details of information with NeSL</t>
  </si>
  <si>
    <t>Oct - Dec, 2020</t>
  </si>
  <si>
    <t>Transport, Storage &amp; Communications</t>
  </si>
  <si>
    <t>Final Report submitted#</t>
  </si>
  <si>
    <t>Closed by Compromise / Arrangement</t>
  </si>
  <si>
    <t>*This excludes 10 cases where liquidation order has been set aside by NCLT / NCLAT / Supreme Court.
# This includes 10 cases where application for early dissolution has been filed with the NCLT.</t>
  </si>
  <si>
    <t>Closed by Going Concern Sale</t>
  </si>
  <si>
    <t>Part A: Prior Period (Till September 30, 2020)</t>
  </si>
  <si>
    <t>Part B: October - December, 2020</t>
  </si>
  <si>
    <t xml:space="preserve">Swayam Metals Limited* </t>
  </si>
  <si>
    <t>Total (October - December, 2020)</t>
  </si>
  <si>
    <t>Total (Till December, 2020)</t>
  </si>
  <si>
    <t>Successful
Resolution Applicant</t>
  </si>
  <si>
    <t xml:space="preserve">Deccan Value Investors L.P. and DVI PE (Mauritius) Ltd. </t>
  </si>
  <si>
    <t xml:space="preserve">Reason for Voluntary Liquidation </t>
  </si>
  <si>
    <t>Promoters unable to manage affairs</t>
  </si>
  <si>
    <t>Purpose for which company was formed accomplished / Contract Termination</t>
  </si>
  <si>
    <t xml:space="preserve">Retreat Club of Nagpur </t>
  </si>
  <si>
    <t>Registered at the beginning of the period</t>
  </si>
  <si>
    <t>Registered during the period</t>
  </si>
  <si>
    <t>Registered at the end of the period</t>
  </si>
  <si>
    <t>Cancelled during the period on account of</t>
  </si>
  <si>
    <t>Disciplinary Process</t>
  </si>
  <si>
    <t>Failing to fulfil the continuing requirement of ‘fit and proper person’ status</t>
  </si>
  <si>
    <t>Death</t>
  </si>
  <si>
    <t xml:space="preserve">2016 - 17 (Nov - Dec) # </t>
  </si>
  <si>
    <t>July - Sep, 2020</t>
  </si>
  <si>
    <t>Areas Covered</t>
  </si>
  <si>
    <t>(1)</t>
  </si>
  <si>
    <t>(2)</t>
  </si>
  <si>
    <t>(3)</t>
  </si>
  <si>
    <t>Union Territory of Delhi</t>
  </si>
  <si>
    <t>State of Gujarat</t>
  </si>
  <si>
    <t>Union Territory of Dadra and Nagar Haveli</t>
  </si>
  <si>
    <t>Union Territory of Daman and Diu</t>
  </si>
  <si>
    <t>State of Uttar Pradesh</t>
  </si>
  <si>
    <t>State of Uttarakhand</t>
  </si>
  <si>
    <t>State of Andhra Pradesh</t>
  </si>
  <si>
    <t>State of Karnataka</t>
  </si>
  <si>
    <t>State of Himachal Pradesh</t>
  </si>
  <si>
    <t>State of Punjab</t>
  </si>
  <si>
    <t>State of Haryana</t>
  </si>
  <si>
    <t>Union Territory of Chandigarh</t>
  </si>
  <si>
    <t>Union Territory of Jammu and Kashmir</t>
  </si>
  <si>
    <t>Union Territory of Ladakh</t>
  </si>
  <si>
    <t>State of Chhattisgarh</t>
  </si>
  <si>
    <t>State of Odisha</t>
  </si>
  <si>
    <t>State of Tamil Nadu</t>
  </si>
  <si>
    <t>Union Territory of Puducherry</t>
  </si>
  <si>
    <t>State of Arunachal Pradesh</t>
  </si>
  <si>
    <t>State of Assam</t>
  </si>
  <si>
    <t>State of Manipur</t>
  </si>
  <si>
    <t>State of Mizoram</t>
  </si>
  <si>
    <t>State of Meghalaya</t>
  </si>
  <si>
    <t>State of Nagaland</t>
  </si>
  <si>
    <t>State of Sikkim</t>
  </si>
  <si>
    <t>State of Tripura</t>
  </si>
  <si>
    <t>State of Telangana</t>
  </si>
  <si>
    <t>State of Madhya Pradesh</t>
  </si>
  <si>
    <t>State of Rajasthan</t>
  </si>
  <si>
    <t>State of Kerala</t>
  </si>
  <si>
    <t>Union Territory of Lakshadweep</t>
  </si>
  <si>
    <t>State of Bihar</t>
  </si>
  <si>
    <t>State of Jharkhand</t>
  </si>
  <si>
    <t>State of West Bengal</t>
  </si>
  <si>
    <t>Union Territory of Andaman and Nicobar Islands</t>
  </si>
  <si>
    <t>State of Goa</t>
  </si>
  <si>
    <t>State of Maharashtra</t>
  </si>
  <si>
    <t>At the end of the Period</t>
  </si>
  <si>
    <t>No. of Debtors</t>
  </si>
  <si>
    <t>Value 
(₹ crore)</t>
  </si>
  <si>
    <t>Dec, 2020</t>
  </si>
  <si>
    <t>NA: Not Available </t>
  </si>
  <si>
    <t>2017 - 2018</t>
  </si>
  <si>
    <t>2018 - 2019</t>
  </si>
  <si>
    <t xml:space="preserve">Kaula Agro Foods Private Limited </t>
  </si>
  <si>
    <t>Realisable by FCs as % of Admitted Claims</t>
  </si>
  <si>
    <t xml:space="preserve">Twenty First Century Castings Private Limited </t>
  </si>
  <si>
    <t>Applications filed by</t>
  </si>
  <si>
    <t>Debtor
(u/s 94)</t>
  </si>
  <si>
    <t>By Creditor
(u/s 95)</t>
  </si>
  <si>
    <t>Adjudicating Authority</t>
  </si>
  <si>
    <t>Dec - Mar, 2020</t>
  </si>
  <si>
    <t>Debt Amount</t>
  </si>
  <si>
    <t>Guarantee Amount</t>
  </si>
  <si>
    <t>NCLT</t>
  </si>
  <si>
    <t>DRT</t>
  </si>
  <si>
    <t>Pre-registration Courses conducted</t>
  </si>
  <si>
    <t>CPE Programmes conducted</t>
  </si>
  <si>
    <t>Number of</t>
  </si>
  <si>
    <t>Training Workshops for Ips</t>
  </si>
  <si>
    <t>Other Workshops/ Webinars/ Roundtables/ seminars</t>
  </si>
  <si>
    <t>Disciplinary Orders Issued</t>
  </si>
  <si>
    <t>Complaints forwarded by IBBI disposed</t>
  </si>
  <si>
    <t>2019 - 20</t>
  </si>
  <si>
    <t> 16</t>
  </si>
  <si>
    <t> -</t>
  </si>
  <si>
    <t> 07</t>
  </si>
  <si>
    <t>Sectoral Distribution of CIRPs as on December 31, 2020</t>
  </si>
  <si>
    <t>Outcome of CIRPs, initiated Stakeholder-wise, as on December 31, 2020</t>
  </si>
  <si>
    <t>Status of CIRPs as on December 31, 2020</t>
  </si>
  <si>
    <t>Closure of CIRP by Withdrawal till December 31, 2020</t>
  </si>
  <si>
    <t>CIRPs Ending with Orders for Liquidation till December 31, 2020</t>
  </si>
  <si>
    <t>Status of Liquidation Processes as on December 31, 2020</t>
  </si>
  <si>
    <t>Commencement of Voluntary Liquidations till December 31, 2020</t>
  </si>
  <si>
    <t>Status of Voluntary Liquidations as on December 31, 2020</t>
  </si>
  <si>
    <t>Corporate Liquidation Accounts as on December 31, 2020</t>
  </si>
  <si>
    <t xml:space="preserve">Insolvency Resolution of Personal Guarantors </t>
  </si>
  <si>
    <t>Registered IPs and AFAs as on December 31, 2020</t>
  </si>
  <si>
    <t>Distribution of IPs as per their Eligibility as on December 31, 2020</t>
  </si>
  <si>
    <t>Age Profile of IPs as on December 31, 2020</t>
  </si>
  <si>
    <t>Replacement of IRP with RP as on December 31, 2020</t>
  </si>
  <si>
    <t>IPEs as on December 31, 2020</t>
  </si>
  <si>
    <t xml:space="preserve">Activities by IPAs </t>
  </si>
  <si>
    <t>Registered Valuers as on December 31, 2020</t>
  </si>
  <si>
    <t>Registered Valuers (Entities) as on December 31, 2020</t>
  </si>
  <si>
    <t>Registration of RVs till December 31, 2020</t>
  </si>
  <si>
    <t>Region wise Registered Valuers as on December 31, 2020</t>
  </si>
  <si>
    <t>Age profile of RVs as on December 31, 2020</t>
  </si>
  <si>
    <r>
      <t xml:space="preserve">This E- Newsletter includes the tables, charts, and underlying data from the Quarterly Newsletter of Insolvency and Bankrupty Board of India, October-December, 2020, Vol. 17. When using the data, please refer to the Insolvency and Banruptcy News, </t>
    </r>
    <r>
      <rPr>
        <i/>
        <sz val="10"/>
        <rFont val="Times New Roman"/>
        <family val="1"/>
      </rPr>
      <t>October-December, 2020, Vol. 17.</t>
    </r>
  </si>
  <si>
    <r>
      <rPr>
        <b/>
        <u/>
        <sz val="10"/>
        <rFont val="Times New Roman"/>
        <family val="1"/>
      </rPr>
      <t>Disclaimer:</t>
    </r>
    <r>
      <rPr>
        <sz val="10"/>
        <rFont val="Times New Roman"/>
        <family val="1"/>
      </rPr>
      <t xml:space="preserve"> This E-Newsletter is meant for the sole purpose of creating awareness and must not be used as a guide for taking or recommending any action or decision, commercial or otherwise. The reader must do his/ her own research or seek professional advice if he/she intends to take any action or decision in any matter covered in this E-Newsletter. 
Should there be any discrepancies with the print version, the latter represents the official version.</t>
    </r>
  </si>
  <si>
    <t xml:space="preserve"> </t>
  </si>
  <si>
    <t>CIRPs Admitted</t>
  </si>
  <si>
    <t>CIRP Admitted</t>
  </si>
  <si>
    <t>CIRP Withdrawal</t>
  </si>
  <si>
    <t>% CIRP withdrawal to Admitted</t>
  </si>
  <si>
    <t>Number of CIRPs</t>
  </si>
  <si>
    <t>%</t>
  </si>
  <si>
    <t>2019-2020</t>
  </si>
  <si>
    <t xml:space="preserve">NA </t>
  </si>
  <si>
    <t xml:space="preserve">Note: These CIRPs are in respect of 4060 CDs. </t>
  </si>
  <si>
    <t>*Data awaited in 8 CIRPs</t>
  </si>
  <si>
    <t>Resolution Value ≤ Liquidation Value*</t>
  </si>
  <si>
    <t xml:space="preserve">Note:
1. There were 60 CIRPs, where CDs were in BIFR or non-functional but had resolution value higher than liquidation value.
* Includes cases where no resolution plans were received and cases where liquidation value is zero or not estimated.
</t>
  </si>
  <si>
    <t xml:space="preserve">Flowtech Equipments (India) Private Limited </t>
  </si>
  <si>
    <t xml:space="preserve">No </t>
  </si>
  <si>
    <t xml:space="preserve">OC </t>
  </si>
  <si>
    <t xml:space="preserve">Sri Murugarajendra Oil Industry Private Limited </t>
  </si>
  <si>
    <t xml:space="preserve">Yes </t>
  </si>
  <si>
    <t xml:space="preserve">Sai Lilagar Power Generational Limited </t>
  </si>
  <si>
    <t xml:space="preserve">FC </t>
  </si>
  <si>
    <t xml:space="preserve">Tiger Surgical Disposable Private Limited </t>
  </si>
  <si>
    <t xml:space="preserve">Sampan Tradex Private Limited </t>
  </si>
  <si>
    <t xml:space="preserve">Flamingo Landbase Private Limited </t>
  </si>
  <si>
    <t xml:space="preserve">Thexa Pharma Private Limited </t>
  </si>
  <si>
    <t xml:space="preserve">Gopala Polyplast Limited </t>
  </si>
  <si>
    <t xml:space="preserve">Prashant Impex Private Limited </t>
  </si>
  <si>
    <t xml:space="preserve">Palm Lagoon Backwater Resorts Private Limited </t>
  </si>
  <si>
    <t xml:space="preserve">CD </t>
  </si>
  <si>
    <t xml:space="preserve">Diamond Engineering (Chennai) Private Limited </t>
  </si>
  <si>
    <t xml:space="preserve">Tebma Shipyard Limited </t>
  </si>
  <si>
    <t xml:space="preserve">Paramount Wheels Private Limited </t>
  </si>
  <si>
    <t xml:space="preserve">Ashika Commercial Private Limited </t>
  </si>
  <si>
    <t xml:space="preserve">Shridhar Castings Private Limited </t>
  </si>
  <si>
    <t xml:space="preserve">Badami Sugars Limited </t>
  </si>
  <si>
    <t xml:space="preserve">NIIL Infrastructure Private Limited </t>
  </si>
  <si>
    <t xml:space="preserve">Asian Colour Coated Ispat Limited </t>
  </si>
  <si>
    <t xml:space="preserve">Rayan Laboratories Private Limited </t>
  </si>
  <si>
    <t xml:space="preserve">Parole Hotels PrivateLimited </t>
  </si>
  <si>
    <t xml:space="preserve">Benlon India Limited </t>
  </si>
  <si>
    <t xml:space="preserve">Asahi Industries Limited </t>
  </si>
  <si>
    <t xml:space="preserve">Om Printing and Flexible Packaging Private Limited </t>
  </si>
  <si>
    <t xml:space="preserve">VSP Udyog Private Limited </t>
  </si>
  <si>
    <t xml:space="preserve">Swastik Aqua Limited </t>
  </si>
  <si>
    <t xml:space="preserve">Arya Filaments Private Limited </t>
  </si>
  <si>
    <t xml:space="preserve">Shree Bhomika International Limited </t>
  </si>
  <si>
    <t xml:space="preserve">Castex Technologies Limited </t>
  </si>
  <si>
    <t xml:space="preserve">Proseed India Limited </t>
  </si>
  <si>
    <t xml:space="preserve">Swastik Fruits Products Limited </t>
  </si>
  <si>
    <t xml:space="preserve">Drake and Scull Water and Energy India Private Limited </t>
  </si>
  <si>
    <t xml:space="preserve">VIL Limited </t>
  </si>
  <si>
    <t xml:space="preserve">Sujana Universal Industries Limited </t>
  </si>
  <si>
    <t xml:space="preserve">Reliance Infratel Limited </t>
  </si>
  <si>
    <t xml:space="preserve">Multiwal Duplex Private Limited </t>
  </si>
  <si>
    <t xml:space="preserve">Jalpower Corporation Limited </t>
  </si>
  <si>
    <t xml:space="preserve">Amrit Fresh Private Limited </t>
  </si>
  <si>
    <t xml:space="preserve">Flowline Instrumentation Private Limited </t>
  </si>
  <si>
    <t xml:space="preserve">Total (Till December, 2020) </t>
  </si>
  <si>
    <t>1126*</t>
  </si>
  <si>
    <t xml:space="preserve">Swapna Infracon Private Limited* </t>
  </si>
  <si>
    <t xml:space="preserve">Sharda Gems and Jewels Private Limited </t>
  </si>
  <si>
    <t xml:space="preserve">Eterna Life Sciences Private Limited* </t>
  </si>
  <si>
    <t xml:space="preserve">Glopore IM Services Private Limited* </t>
  </si>
  <si>
    <t xml:space="preserve">Frontier Lifeline Private Limited# </t>
  </si>
  <si>
    <t xml:space="preserve">Sanny Digital Communications Private Limited </t>
  </si>
  <si>
    <t xml:space="preserve">Annamalai Foods Private Limited </t>
  </si>
  <si>
    <t xml:space="preserve">Moving Picture Company (India) Limited </t>
  </si>
  <si>
    <t xml:space="preserve">Yagmag Labs Pvt. Ltd. </t>
  </si>
  <si>
    <t xml:space="preserve">Yashoda Cotton &amp; General Mills Private Limited </t>
  </si>
  <si>
    <t xml:space="preserve">Synew Steel Private Limited* </t>
  </si>
  <si>
    <t xml:space="preserve">Veebro Technoplast Private Limited </t>
  </si>
  <si>
    <t xml:space="preserve">Tirupati Ceramics Limited </t>
  </si>
  <si>
    <t xml:space="preserve">Triumph India Software Services Private Limited </t>
  </si>
  <si>
    <t xml:space="preserve">Vaman Fabrics Private Limited </t>
  </si>
  <si>
    <t xml:space="preserve">Puneet Ispat Private Limited </t>
  </si>
  <si>
    <t xml:space="preserve">RA Powergen Engineers Private Limited </t>
  </si>
  <si>
    <t>NA means Not realisable/Saleable or no asset left for liquidation or Not applicable.
* Direct Dissolution; Claims pertain to CIRP period
#Compromise or arrangement under section 230 of the Companies Act, 2013</t>
  </si>
  <si>
    <t>Ongoing 778 Liquidations*</t>
  </si>
  <si>
    <t>194 Liquidations where Final Report Submitted</t>
  </si>
  <si>
    <t>632.44#</t>
  </si>
  <si>
    <t>726.25#</t>
  </si>
  <si>
    <t>30510.14**</t>
  </si>
  <si>
    <t>Note: Data are available for only 708 cases.</t>
  </si>
  <si>
    <t>1515*</t>
  </si>
  <si>
    <t>3217#</t>
  </si>
  <si>
    <t>1336#</t>
  </si>
  <si>
    <t>* Paid up capital is not available in case of one company as it is a limited by guarantee company where there exist no shareholders and paid-up capital.
**For ongoing liquidations, outstanding debt amount is not available.
# Paid up capital and assets of 350 and 338 cases, respectively, are available.</t>
  </si>
  <si>
    <t xml:space="preserve">Yosun India Private Limited </t>
  </si>
  <si>
    <t xml:space="preserve">Viyes Consultancy Private Limited </t>
  </si>
  <si>
    <t xml:space="preserve">- </t>
  </si>
  <si>
    <t xml:space="preserve">Intellinet Technologies India Private Limited </t>
  </si>
  <si>
    <t xml:space="preserve">Sarah Construction Private Limited </t>
  </si>
  <si>
    <t xml:space="preserve">Gagangiri Containers Limited </t>
  </si>
  <si>
    <t xml:space="preserve">Cupid Annibis Jewellery Private Limited </t>
  </si>
  <si>
    <t xml:space="preserve">Stallion Securities Limited </t>
  </si>
  <si>
    <t xml:space="preserve">MGI Group India Private Limited </t>
  </si>
  <si>
    <t xml:space="preserve">Iputs Panel Equipment Private Limited </t>
  </si>
  <si>
    <t xml:space="preserve">Iminsight Software Private Limited </t>
  </si>
  <si>
    <t xml:space="preserve">Paramount Consultancy Services Limited </t>
  </si>
  <si>
    <t xml:space="preserve">Techem Energy Services India Private Limited </t>
  </si>
  <si>
    <t xml:space="preserve">Raghvani Real Estate Private Limited </t>
  </si>
  <si>
    <t xml:space="preserve">Dada Dhuniwale Khandwa Power Limited </t>
  </si>
  <si>
    <t xml:space="preserve">Living Springs Private Limited </t>
  </si>
  <si>
    <t xml:space="preserve">Selex Es India Private Limited </t>
  </si>
  <si>
    <t xml:space="preserve">Infra Alliance Private Limited </t>
  </si>
  <si>
    <t xml:space="preserve">Khel Gaon Estates Pvt. Ltd. </t>
  </si>
  <si>
    <t xml:space="preserve">Vekoma Rides Equipment (India) Private Limited </t>
  </si>
  <si>
    <t xml:space="preserve">Pushpagiri Healthcare Hospitals Private Limited </t>
  </si>
  <si>
    <t xml:space="preserve">Simulity Labs India Private Limited </t>
  </si>
  <si>
    <t xml:space="preserve">Daily Bread Gourmet Foods (India) Private Limited </t>
  </si>
  <si>
    <t xml:space="preserve">NextG-Com Innovation Private Limited </t>
  </si>
  <si>
    <t xml:space="preserve">Nikhil Capital and Currency Private Limited </t>
  </si>
  <si>
    <t xml:space="preserve">Laxminarayan Gin Pvt. Ltd. </t>
  </si>
  <si>
    <t xml:space="preserve">D Chandrakant and Brothers Pvt Ltd </t>
  </si>
  <si>
    <t xml:space="preserve">Flocare Labs India Private Limited </t>
  </si>
  <si>
    <t xml:space="preserve">Priestley Dugal and Co (India) Private Ltd </t>
  </si>
  <si>
    <t xml:space="preserve">Lunexa Advantage Knowledge Processing Services Private Limited </t>
  </si>
  <si>
    <t xml:space="preserve">From LCD to submission of final report under Voluntary Liquidations </t>
  </si>
  <si>
    <t xml:space="preserve">From LCD to order for dissolution under Liquidations </t>
  </si>
  <si>
    <t xml:space="preserve">From LCD to order for dissolution under Voluntary Liquidation </t>
  </si>
  <si>
    <t xml:space="preserve">From LCD to submission of final report under Liquidations </t>
  </si>
  <si>
    <t>Member of ICAI (Cost)</t>
  </si>
  <si>
    <t>No. of Records</t>
  </si>
  <si>
    <t xml:space="preserve">No. of Defaults authenticated by debtors </t>
  </si>
  <si>
    <t>Entities Registered</t>
  </si>
  <si>
    <t>Registration in the Asset Class</t>
  </si>
  <si>
    <t>Number of CPE Hours earned by members of</t>
  </si>
  <si>
    <t>IIIPI</t>
  </si>
  <si>
    <t>IPA ICAI</t>
  </si>
  <si>
    <t>CPE Hours earned by the IPs</t>
  </si>
  <si>
    <t>Details of 809 Liquidations (excludes 8 withdrawals)</t>
  </si>
  <si>
    <t>State of CD at the Commencement of CIRP</t>
  </si>
  <si>
    <t>≤ 1 crore</t>
  </si>
  <si>
    <t>&gt; 1 crore ≤ 10 crore</t>
  </si>
  <si>
    <t>&gt; 10 crore  ≤ 50 crore</t>
  </si>
  <si>
    <t>&gt; 50 crore ≤ 100 crore</t>
  </si>
  <si>
    <t>&gt; 100 crore  ≤ 1000 crore</t>
  </si>
  <si>
    <t>&gt; 1000 crore</t>
  </si>
  <si>
    <t>Admission</t>
  </si>
  <si>
    <t>Closed</t>
  </si>
  <si>
    <t>Commenced</t>
  </si>
  <si>
    <t>Resolved</t>
  </si>
  <si>
    <t>Liquidated</t>
  </si>
  <si>
    <t>Particulars</t>
  </si>
  <si>
    <t>Pre-closure (before admission)</t>
  </si>
  <si>
    <t>CIRP initiation</t>
  </si>
  <si>
    <t>October - December 2020 | Vol. 17</t>
  </si>
  <si>
    <t>2020-21 
(Till Dec, 2020)</t>
  </si>
  <si>
    <t>As on Mar 17</t>
  </si>
  <si>
    <t>As on Mar 18</t>
  </si>
  <si>
    <t>As on Mar 19</t>
  </si>
  <si>
    <t>As on Mar 20</t>
  </si>
  <si>
    <t>As on Dec 20</t>
  </si>
  <si>
    <t>Table 3: Initiation of Corporate Insolvency Resolution Process</t>
  </si>
  <si>
    <t>Table 5: Status of CIRPs As on December 31, 2020</t>
  </si>
  <si>
    <t>Table 4: Outcome of CIRPs initiated Stakeholder-wise, as on December 31, 2020</t>
  </si>
  <si>
    <t>Table 7: CIRPs ending with Orders for Liquidation till December 31, 2020</t>
  </si>
  <si>
    <t>Table 8: CIRPs yielding Resolution</t>
  </si>
  <si>
    <t>Table 10: Details of Closed Liquidations</t>
  </si>
  <si>
    <t>CoC decided</t>
  </si>
  <si>
    <t>Table 11: Reasons for Liquidations</t>
  </si>
  <si>
    <t>Table 12: Claims in Liquidation Process</t>
  </si>
  <si>
    <t>Table 13: Twelve Large Accounts</t>
  </si>
  <si>
    <t>Electrosteel Steels</t>
  </si>
  <si>
    <t xml:space="preserve">Bhushan Steel </t>
  </si>
  <si>
    <t xml:space="preserve">Monnet Ispat &amp; Energy </t>
  </si>
  <si>
    <t xml:space="preserve">Essar Steel India </t>
  </si>
  <si>
    <t xml:space="preserve">Alok Industries </t>
  </si>
  <si>
    <t xml:space="preserve">Jyoti Structures </t>
  </si>
  <si>
    <t xml:space="preserve">Bhushan Power &amp; Steel </t>
  </si>
  <si>
    <t xml:space="preserve">Jaypee Infratech </t>
  </si>
  <si>
    <t xml:space="preserve">Amtek Auto </t>
  </si>
  <si>
    <t>2020-21 
(Till  Dec 2020)</t>
  </si>
  <si>
    <t>Table 14: Commencement of Voluntary Liquidations Till December 31, 2020</t>
  </si>
  <si>
    <t>Table 15: Status of Voluntary Liquidations as on December 31, 2020</t>
  </si>
  <si>
    <t>Table 16: Reasons For Voluntary Liquidations</t>
  </si>
  <si>
    <t>Table 20: Corporate Liquidation Accounts As On December 31, 2020</t>
  </si>
  <si>
    <t xml:space="preserve">Table 21: Insolvency Resolution Of Personal Guarantors </t>
  </si>
  <si>
    <t>Table 22: Registered IPs and AFAs as on December 31, 2020</t>
  </si>
  <si>
    <t xml:space="preserve">Table 23: Registration And Cancellation Of Registrations Of IPs </t>
  </si>
  <si>
    <t>Table 24: Distribution of IPs as per their eligibility as on December 31, 2020</t>
  </si>
  <si>
    <t>Table 25: Age profile of IPs as on December 31, 2020</t>
  </si>
  <si>
    <t>Table 26: Zone-wise Number of IPs in the Panel</t>
  </si>
  <si>
    <t>Table 27: Replacement of IRP with RP as on December 31, 2020</t>
  </si>
  <si>
    <t>Table 28: IPEs as on December 31, 2020</t>
  </si>
  <si>
    <t>Table 29 A: Activities by IPAs</t>
  </si>
  <si>
    <t>Table 29 B: CPE hours earned by the IPs</t>
  </si>
  <si>
    <t>Table 30: Details of information with NeSL</t>
  </si>
  <si>
    <t>Loan records on-boarded</t>
  </si>
  <si>
    <t>Table 31A: Registered Valuers as on December 31, 2020</t>
  </si>
  <si>
    <t>Table 31B: Registered Valuers (Entities) as on December 31, 2020</t>
  </si>
  <si>
    <t>Table 32: Registration of RVs till December 31, 2020</t>
  </si>
  <si>
    <t>Table 33: Region Wise Registered Valuers as on December 31, 2020</t>
  </si>
  <si>
    <t>Table 34: Age profile of RVs as on December 31, 2020</t>
  </si>
  <si>
    <t>Table 1: Corporate Insolvency Resolution Process</t>
  </si>
  <si>
    <t>Table 6: Closure Of CIRP by Withdrawal till December 31, 2020</t>
  </si>
  <si>
    <t>Table 9: Status Of Liquidation Processes as on December 31, 2020</t>
  </si>
  <si>
    <t>Table 18: Realisations under Voluntary Liquidation</t>
  </si>
  <si>
    <t>Table 17: Details of 809 Voluntary Liquidations (Excludes 8 Withdrawals)</t>
  </si>
  <si>
    <t>Table 19: Average Time for approval of Resolution Plans / Orders For Liquidation</t>
  </si>
  <si>
    <t>Status</t>
  </si>
  <si>
    <t>No of CDs</t>
  </si>
  <si>
    <t>Amount 
(₹ in lakh crore)</t>
  </si>
  <si>
    <t>Admission Trend</t>
  </si>
  <si>
    <t>No. of CDs</t>
  </si>
  <si>
    <t>Liquidation cost to Liquidation Value</t>
  </si>
  <si>
    <t>Resolution cost to Resolution Value</t>
  </si>
  <si>
    <t>Summary of Outcomes</t>
  </si>
  <si>
    <t>Summary Table</t>
  </si>
  <si>
    <t>29A</t>
  </si>
  <si>
    <t>29B</t>
  </si>
  <si>
    <t>31A</t>
  </si>
  <si>
    <t>31B</t>
  </si>
  <si>
    <t>Table No.</t>
  </si>
  <si>
    <t>Figure No.</t>
  </si>
  <si>
    <t>1, 2, 3</t>
  </si>
  <si>
    <t>6, 7, 8, 9</t>
  </si>
  <si>
    <t>11, 12</t>
  </si>
  <si>
    <t>20, 21, 22, 23</t>
  </si>
  <si>
    <t>25, 26, 27, 28</t>
  </si>
  <si>
    <t>Resolution plan not received</t>
  </si>
  <si>
    <t>Resolution plan rejected for non-compliance</t>
  </si>
  <si>
    <t>CD contravened  provisions</t>
  </si>
  <si>
    <t>Value of distressed assets</t>
  </si>
  <si>
    <t>Liquidation value</t>
  </si>
  <si>
    <t>Amount of debt</t>
  </si>
  <si>
    <t>Amount realised</t>
  </si>
  <si>
    <t>Process Cost</t>
  </si>
  <si>
    <t># Inclusive of unclaimed proceeds of ₹ 4.84 crore under liquidation.
* Data for other liquidations are not available. 
**Out of 932 ongoing cases, liquidation value of only 739 CDs is available. Liquidation value of 559 CDs taken during liquidation process is ₹ 30510.14 crore and liquidation value of rest of the 234 CDs captured during CIR process is ₹ 9766.51 crore.</t>
  </si>
  <si>
    <t xml:space="preserve">Value of Distressed assets Resolved v/s Liquidated </t>
  </si>
  <si>
    <t>Table 2: Sectoral Distribution of CIRPs as on December 31, 2020</t>
  </si>
  <si>
    <t>Amount owed v/s realised</t>
  </si>
  <si>
    <t>% Share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</si>
</sst>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009]dd/mm/yy;@"/>
  </numFmts>
  <fonts count="50" x14ac:knownFonts="1">
    <font>
      <sz val="11"/>
      <color theme="1"/>
      <name val="Century Gothic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u/>
      <sz val="11"/>
      <color theme="10"/>
      <name val="Calibri"/>
      <family val="2"/>
    </font>
    <font>
      <b/>
      <sz val="12"/>
      <color rgb="FF000000"/>
      <name val="Times New Roman"/>
      <family val="1"/>
    </font>
    <font>
      <sz val="14"/>
      <color rgb="FF2F5496"/>
      <name val="Times New Roman"/>
      <family val="1"/>
    </font>
    <font>
      <sz val="1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0"/>
      <name val="Times New Roman"/>
      <family val="1"/>
    </font>
    <font>
      <i/>
      <sz val="10"/>
      <color theme="1"/>
      <name val="Times New Roman"/>
      <family val="1"/>
    </font>
    <font>
      <b/>
      <sz val="1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8"/>
      <name val="Century Gothic"/>
      <family val="2"/>
      <scheme val="minor"/>
    </font>
    <font>
      <i/>
      <sz val="10"/>
      <color rgb="FF000000"/>
      <name val="Times New Roman"/>
      <family val="1"/>
    </font>
    <font>
      <sz val="11"/>
      <color rgb="FF9C5700"/>
      <name val="Century Gothic"/>
      <family val="2"/>
      <scheme val="minor"/>
    </font>
    <font>
      <sz val="11"/>
      <color theme="0"/>
      <name val="Century Gothic"/>
      <family val="2"/>
      <scheme val="minor"/>
    </font>
    <font>
      <i/>
      <sz val="10"/>
      <name val="Times New Roman"/>
      <family val="1"/>
    </font>
    <font>
      <b/>
      <u/>
      <sz val="10"/>
      <name val="Times New Roman"/>
      <family val="1"/>
    </font>
    <font>
      <u/>
      <sz val="11"/>
      <color theme="10"/>
      <name val="Century Gothic"/>
      <family val="2"/>
      <scheme val="minor"/>
    </font>
    <font>
      <sz val="16"/>
      <color theme="1"/>
      <name val="Times New Roman"/>
      <family val="1"/>
    </font>
    <font>
      <b/>
      <sz val="16"/>
      <color rgb="FF00B050"/>
      <name val="Times New Roman"/>
      <family val="1"/>
    </font>
    <font>
      <b/>
      <sz val="14"/>
      <color rgb="FF0070C0"/>
      <name val="Times New Roman"/>
      <family val="1"/>
    </font>
    <font>
      <b/>
      <sz val="12"/>
      <color rgb="FF00B050"/>
      <name val="Times New Roman"/>
      <family val="1"/>
    </font>
    <font>
      <b/>
      <sz val="40"/>
      <color theme="1"/>
      <name val="Times New Roman"/>
      <family val="1"/>
    </font>
    <font>
      <sz val="11"/>
      <color rgb="FF9C57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</font>
    <font>
      <i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name val="Times New Roman"/>
      <family val="1"/>
    </font>
    <font>
      <u/>
      <sz val="11"/>
      <color theme="9" tint="-0.499984740745262"/>
      <name val="Times New Roman"/>
      <family val="1"/>
    </font>
    <font>
      <sz val="11"/>
      <color theme="1"/>
      <name val="Century Gothic"/>
      <family val="2"/>
      <scheme val="minor"/>
    </font>
    <font>
      <sz val="11"/>
      <color theme="0"/>
      <name val="Times New Roman"/>
      <family val="1"/>
    </font>
    <font>
      <sz val="11"/>
      <name val="Century Gothic"/>
      <family val="2"/>
      <scheme val="minor"/>
    </font>
    <font>
      <sz val="11"/>
      <color rgb="FFFF0000"/>
      <name val="Times New Roman"/>
      <family val="1"/>
    </font>
    <font>
      <sz val="10"/>
      <color theme="0"/>
      <name val="Times New Roman"/>
      <family val="1"/>
    </font>
    <font>
      <b/>
      <sz val="14"/>
      <color theme="0"/>
      <name val="Times New Roman"/>
      <family val="1"/>
    </font>
    <font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b/>
      <i/>
      <sz val="10"/>
      <color theme="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B9C"/>
      </patternFill>
    </fill>
    <fill>
      <patternFill patternType="solid">
        <fgColor theme="6"/>
      </patternFill>
    </fill>
    <fill>
      <patternFill patternType="solid">
        <fgColor rgb="FFEAEAEA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2B9"/>
        <bgColor indexed="64"/>
      </patternFill>
    </fill>
    <fill>
      <patternFill patternType="solid">
        <fgColor theme="6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">
        <color theme="0" tint="-0.1499984740745262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0" fontId="4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1" fillId="6" borderId="0" applyNumberFormat="0" applyBorder="0" applyAlignment="0" applyProtection="0"/>
    <xf numFmtId="0" fontId="22" fillId="7" borderId="0" applyNumberFormat="0" applyBorder="0" applyAlignment="0" applyProtection="0"/>
    <xf numFmtId="0" fontId="25" fillId="0" borderId="0" applyNumberFormat="0" applyFill="0" applyBorder="0" applyAlignment="0" applyProtection="0"/>
    <xf numFmtId="9" fontId="40" fillId="0" borderId="0" applyFont="0" applyFill="0" applyBorder="0" applyAlignment="0" applyProtection="0"/>
  </cellStyleXfs>
  <cellXfs count="499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/>
    <xf numFmtId="0" fontId="1" fillId="0" borderId="4" xfId="0" applyFont="1" applyBorder="1"/>
    <xf numFmtId="0" fontId="5" fillId="0" borderId="0" xfId="0" applyFont="1" applyBorder="1"/>
    <xf numFmtId="0" fontId="9" fillId="0" borderId="0" xfId="0" applyFont="1" applyBorder="1"/>
    <xf numFmtId="0" fontId="2" fillId="0" borderId="0" xfId="0" applyFont="1"/>
    <xf numFmtId="0" fontId="1" fillId="0" borderId="0" xfId="0" applyFont="1" applyFill="1"/>
    <xf numFmtId="0" fontId="2" fillId="0" borderId="0" xfId="0" applyFont="1" applyBorder="1"/>
    <xf numFmtId="0" fontId="13" fillId="0" borderId="0" xfId="0" applyFont="1" applyBorder="1" applyAlignment="1">
      <alignment horizontal="right" vertical="center"/>
    </xf>
    <xf numFmtId="0" fontId="12" fillId="3" borderId="6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right" vertical="center" wrapText="1"/>
    </xf>
    <xf numFmtId="0" fontId="14" fillId="3" borderId="0" xfId="0" applyFont="1" applyFill="1" applyBorder="1" applyAlignment="1">
      <alignment horizontal="left" vertical="center" wrapText="1"/>
    </xf>
    <xf numFmtId="0" fontId="14" fillId="3" borderId="0" xfId="0" applyFont="1" applyFill="1" applyBorder="1" applyAlignment="1">
      <alignment horizontal="right" vertical="center" wrapText="1"/>
    </xf>
    <xf numFmtId="0" fontId="12" fillId="3" borderId="6" xfId="0" applyFont="1" applyFill="1" applyBorder="1" applyAlignment="1">
      <alignment horizontal="center" vertical="top"/>
    </xf>
    <xf numFmtId="0" fontId="16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right" vertical="center" wrapText="1"/>
    </xf>
    <xf numFmtId="0" fontId="15" fillId="0" borderId="2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 wrapText="1"/>
    </xf>
    <xf numFmtId="0" fontId="16" fillId="0" borderId="3" xfId="0" applyFont="1" applyFill="1" applyBorder="1" applyAlignment="1">
      <alignment vertical="center" wrapText="1"/>
    </xf>
    <xf numFmtId="0" fontId="15" fillId="0" borderId="3" xfId="0" applyFont="1" applyFill="1" applyBorder="1" applyAlignment="1">
      <alignment horizontal="right" vertical="center" wrapText="1"/>
    </xf>
    <xf numFmtId="0" fontId="15" fillId="0" borderId="3" xfId="0" applyFont="1" applyFill="1" applyBorder="1" applyAlignment="1">
      <alignment horizontal="right" vertical="center"/>
    </xf>
    <xf numFmtId="0" fontId="15" fillId="0" borderId="3" xfId="0" applyFont="1" applyFill="1" applyBorder="1" applyAlignment="1">
      <alignment horizontal="right" vertical="center" indent="2"/>
    </xf>
    <xf numFmtId="0" fontId="3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 wrapText="1"/>
    </xf>
    <xf numFmtId="0" fontId="14" fillId="3" borderId="0" xfId="0" applyFont="1" applyFill="1" applyBorder="1" applyAlignment="1">
      <alignment vertical="center" wrapText="1"/>
    </xf>
    <xf numFmtId="0" fontId="14" fillId="3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6" fillId="0" borderId="10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14" fillId="3" borderId="0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2" fillId="0" borderId="0" xfId="0" applyFont="1" applyBorder="1" applyAlignment="1">
      <alignment horizontal="justify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justify" vertical="center" wrapText="1"/>
    </xf>
    <xf numFmtId="0" fontId="2" fillId="0" borderId="2" xfId="0" applyFont="1" applyBorder="1" applyAlignment="1">
      <alignment horizontal="right" vertical="center" wrapText="1"/>
    </xf>
    <xf numFmtId="0" fontId="16" fillId="0" borderId="0" xfId="0" applyFont="1" applyFill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" fillId="0" borderId="2" xfId="0" applyFont="1" applyBorder="1" applyAlignment="1">
      <alignment horizontal="left" vertical="center" wrapText="1"/>
    </xf>
    <xf numFmtId="0" fontId="3" fillId="3" borderId="5" xfId="0" applyFont="1" applyFill="1" applyBorder="1" applyAlignment="1">
      <alignment horizontal="center" vertical="top" wrapText="1"/>
    </xf>
    <xf numFmtId="0" fontId="3" fillId="3" borderId="14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center" wrapText="1"/>
    </xf>
    <xf numFmtId="0" fontId="15" fillId="5" borderId="0" xfId="0" applyFont="1" applyFill="1" applyBorder="1" applyAlignment="1">
      <alignment horizontal="center" vertical="center" wrapText="1"/>
    </xf>
    <xf numFmtId="0" fontId="2" fillId="0" borderId="0" xfId="0" applyFont="1" applyFill="1"/>
    <xf numFmtId="0" fontId="2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16" fillId="0" borderId="3" xfId="0" applyFont="1" applyBorder="1" applyAlignment="1">
      <alignment vertical="center" wrapText="1"/>
    </xf>
    <xf numFmtId="0" fontId="15" fillId="5" borderId="0" xfId="0" applyFont="1" applyFill="1" applyBorder="1" applyAlignment="1">
      <alignment horizontal="left" vertical="center" wrapText="1"/>
    </xf>
    <xf numFmtId="0" fontId="14" fillId="3" borderId="11" xfId="0" applyFont="1" applyFill="1" applyBorder="1" applyAlignment="1">
      <alignment horizontal="center" vertical="top" wrapText="1"/>
    </xf>
    <xf numFmtId="0" fontId="14" fillId="3" borderId="17" xfId="0" applyFont="1" applyFill="1" applyBorder="1" applyAlignment="1">
      <alignment horizontal="center" vertical="top" wrapText="1"/>
    </xf>
    <xf numFmtId="0" fontId="14" fillId="3" borderId="0" xfId="0" applyFont="1" applyFill="1" applyBorder="1" applyAlignment="1">
      <alignment horizontal="center" vertical="top" wrapText="1"/>
    </xf>
    <xf numFmtId="0" fontId="14" fillId="3" borderId="16" xfId="0" applyFont="1" applyFill="1" applyBorder="1" applyAlignment="1">
      <alignment horizontal="center" vertical="top" wrapText="1"/>
    </xf>
    <xf numFmtId="0" fontId="16" fillId="3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16" fillId="0" borderId="18" xfId="0" applyFont="1" applyBorder="1" applyAlignment="1">
      <alignment vertical="center" wrapText="1"/>
    </xf>
    <xf numFmtId="0" fontId="7" fillId="0" borderId="0" xfId="0" applyFont="1" applyAlignment="1">
      <alignment horizontal="justify" vertical="center"/>
    </xf>
    <xf numFmtId="0" fontId="16" fillId="0" borderId="0" xfId="0" applyFont="1" applyFill="1" applyBorder="1" applyAlignment="1">
      <alignment horizontal="justify" vertical="center" wrapText="1"/>
    </xf>
    <xf numFmtId="14" fontId="15" fillId="0" borderId="0" xfId="0" applyNumberFormat="1" applyFont="1" applyFill="1" applyBorder="1" applyAlignment="1">
      <alignment horizontal="right" vertical="center" wrapText="1"/>
    </xf>
    <xf numFmtId="0" fontId="16" fillId="3" borderId="5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horizontal="right" vertical="center" wrapText="1"/>
    </xf>
    <xf numFmtId="0" fontId="16" fillId="3" borderId="3" xfId="0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16" fillId="3" borderId="0" xfId="0" applyFont="1" applyFill="1" applyBorder="1" applyAlignment="1">
      <alignment horizontal="right" vertical="center" wrapText="1"/>
    </xf>
    <xf numFmtId="0" fontId="3" fillId="3" borderId="2" xfId="0" applyFont="1" applyFill="1" applyBorder="1" applyAlignment="1">
      <alignment horizontal="right" vertical="center" wrapText="1"/>
    </xf>
    <xf numFmtId="0" fontId="16" fillId="3" borderId="0" xfId="0" applyFont="1" applyFill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Alignment="1">
      <alignment horizontal="justify" vertical="center"/>
    </xf>
    <xf numFmtId="0" fontId="16" fillId="0" borderId="0" xfId="0" applyFont="1" applyAlignment="1">
      <alignment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vertical="center" wrapText="1"/>
    </xf>
    <xf numFmtId="0" fontId="2" fillId="0" borderId="0" xfId="0" applyFont="1" applyAlignment="1">
      <alignment vertical="top"/>
    </xf>
    <xf numFmtId="0" fontId="3" fillId="3" borderId="6" xfId="0" applyFont="1" applyFill="1" applyBorder="1" applyAlignment="1">
      <alignment vertical="top" wrapText="1"/>
    </xf>
    <xf numFmtId="0" fontId="3" fillId="3" borderId="6" xfId="0" applyFont="1" applyFill="1" applyBorder="1" applyAlignment="1">
      <alignment horizontal="center" vertical="top" wrapText="1"/>
    </xf>
    <xf numFmtId="0" fontId="7" fillId="0" borderId="0" xfId="0" applyFont="1" applyAlignment="1">
      <alignment vertical="top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3" fillId="3" borderId="6" xfId="0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vertical="center" wrapText="1"/>
    </xf>
    <xf numFmtId="0" fontId="2" fillId="8" borderId="0" xfId="0" applyFont="1" applyFill="1"/>
    <xf numFmtId="0" fontId="1" fillId="10" borderId="0" xfId="0" applyFont="1" applyFill="1"/>
    <xf numFmtId="0" fontId="0" fillId="10" borderId="0" xfId="0" applyFill="1"/>
    <xf numFmtId="0" fontId="1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2" fillId="0" borderId="9" xfId="0" applyFont="1" applyBorder="1"/>
    <xf numFmtId="0" fontId="7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7" fillId="0" borderId="0" xfId="0" applyFont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2" fontId="2" fillId="0" borderId="0" xfId="0" applyNumberFormat="1" applyFont="1" applyAlignment="1">
      <alignment wrapText="1"/>
    </xf>
    <xf numFmtId="14" fontId="2" fillId="0" borderId="0" xfId="0" applyNumberFormat="1" applyFont="1" applyBorder="1" applyAlignment="1">
      <alignment horizontal="right" vertical="center" wrapText="1"/>
    </xf>
    <xf numFmtId="14" fontId="15" fillId="0" borderId="0" xfId="0" applyNumberFormat="1" applyFont="1" applyBorder="1" applyAlignment="1">
      <alignment horizontal="right" vertical="center" wrapText="1"/>
    </xf>
    <xf numFmtId="0" fontId="20" fillId="0" borderId="0" xfId="0" applyFont="1" applyBorder="1" applyAlignment="1">
      <alignment vertical="center"/>
    </xf>
    <xf numFmtId="0" fontId="2" fillId="0" borderId="0" xfId="0" applyFont="1" applyBorder="1" applyAlignment="1">
      <alignment wrapText="1"/>
    </xf>
    <xf numFmtId="0" fontId="20" fillId="0" borderId="9" xfId="0" applyFont="1" applyBorder="1" applyAlignment="1">
      <alignment vertical="center"/>
    </xf>
    <xf numFmtId="0" fontId="15" fillId="0" borderId="0" xfId="0" applyFont="1" applyBorder="1" applyAlignment="1">
      <alignment horizontal="justify" vertical="center"/>
    </xf>
    <xf numFmtId="0" fontId="2" fillId="0" borderId="0" xfId="0" applyFont="1" applyBorder="1" applyAlignment="1">
      <alignment horizontal="justify" vertical="center"/>
    </xf>
    <xf numFmtId="0" fontId="3" fillId="3" borderId="0" xfId="0" applyFont="1" applyFill="1" applyBorder="1" applyAlignment="1">
      <alignment horizontal="justify" vertical="center"/>
    </xf>
    <xf numFmtId="0" fontId="3" fillId="3" borderId="0" xfId="0" applyFont="1" applyFill="1" applyBorder="1" applyAlignment="1">
      <alignment horizontal="right" vertical="center"/>
    </xf>
    <xf numFmtId="0" fontId="2" fillId="0" borderId="0" xfId="0" applyFont="1" applyAlignment="1"/>
    <xf numFmtId="0" fontId="16" fillId="3" borderId="0" xfId="0" applyFont="1" applyFill="1" applyBorder="1" applyAlignment="1">
      <alignment horizontal="justify" vertical="center"/>
    </xf>
    <xf numFmtId="0" fontId="3" fillId="3" borderId="5" xfId="0" applyFont="1" applyFill="1" applyBorder="1" applyAlignment="1">
      <alignment horizontal="center" vertical="top"/>
    </xf>
    <xf numFmtId="0" fontId="3" fillId="3" borderId="7" xfId="0" applyFont="1" applyFill="1" applyBorder="1" applyAlignment="1">
      <alignment vertical="top"/>
    </xf>
    <xf numFmtId="0" fontId="3" fillId="3" borderId="6" xfId="0" applyFont="1" applyFill="1" applyBorder="1" applyAlignment="1">
      <alignment horizontal="center" vertical="center"/>
    </xf>
    <xf numFmtId="0" fontId="35" fillId="3" borderId="5" xfId="0" applyFont="1" applyFill="1" applyBorder="1" applyAlignment="1">
      <alignment horizontal="center" vertical="top" wrapText="1"/>
    </xf>
    <xf numFmtId="0" fontId="32" fillId="0" borderId="0" xfId="0" applyFont="1" applyBorder="1" applyAlignment="1">
      <alignment vertical="center" wrapText="1"/>
    </xf>
    <xf numFmtId="0" fontId="32" fillId="0" borderId="0" xfId="0" applyFont="1" applyBorder="1" applyAlignment="1">
      <alignment horizontal="right" vertical="center" wrapText="1"/>
    </xf>
    <xf numFmtId="0" fontId="36" fillId="0" borderId="0" xfId="0" applyFont="1" applyBorder="1" applyAlignment="1">
      <alignment horizontal="right" vertical="center" wrapText="1"/>
    </xf>
    <xf numFmtId="0" fontId="35" fillId="3" borderId="0" xfId="0" applyFont="1" applyFill="1" applyBorder="1" applyAlignment="1">
      <alignment vertical="center" wrapText="1"/>
    </xf>
    <xf numFmtId="0" fontId="35" fillId="3" borderId="0" xfId="0" applyFont="1" applyFill="1" applyBorder="1" applyAlignment="1">
      <alignment horizontal="right" vertical="center" wrapText="1"/>
    </xf>
    <xf numFmtId="0" fontId="37" fillId="3" borderId="0" xfId="0" applyFont="1" applyFill="1" applyBorder="1" applyAlignment="1">
      <alignment horizontal="right" vertical="center" wrapText="1"/>
    </xf>
    <xf numFmtId="0" fontId="10" fillId="0" borderId="0" xfId="0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15" fillId="0" borderId="0" xfId="0" applyFont="1" applyBorder="1" applyAlignment="1">
      <alignment horizontal="justify" vertical="center" wrapText="1"/>
    </xf>
    <xf numFmtId="0" fontId="3" fillId="3" borderId="0" xfId="0" applyFont="1" applyFill="1" applyBorder="1" applyAlignment="1">
      <alignment horizontal="justify" vertical="center" wrapText="1"/>
    </xf>
    <xf numFmtId="0" fontId="16" fillId="3" borderId="6" xfId="0" applyFont="1" applyFill="1" applyBorder="1" applyAlignment="1">
      <alignment horizontal="center" vertical="top" wrapText="1"/>
    </xf>
    <xf numFmtId="0" fontId="16" fillId="3" borderId="0" xfId="0" applyFont="1" applyFill="1" applyBorder="1" applyAlignment="1">
      <alignment horizontal="justify" vertical="center" wrapText="1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0" fontId="3" fillId="3" borderId="5" xfId="0" applyFont="1" applyFill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 wrapText="1"/>
    </xf>
    <xf numFmtId="0" fontId="3" fillId="3" borderId="6" xfId="0" applyFont="1" applyFill="1" applyBorder="1" applyAlignment="1">
      <alignment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2"/>
    </xf>
    <xf numFmtId="0" fontId="15" fillId="0" borderId="0" xfId="0" applyFont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justify" vertical="center" wrapText="1"/>
    </xf>
    <xf numFmtId="0" fontId="0" fillId="0" borderId="0" xfId="0" applyAlignment="1">
      <alignment horizontal="right" wrapText="1"/>
    </xf>
    <xf numFmtId="0" fontId="2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15" fillId="5" borderId="0" xfId="0" applyFont="1" applyFill="1" applyBorder="1" applyAlignment="1">
      <alignment vertical="center" wrapText="1"/>
    </xf>
    <xf numFmtId="0" fontId="15" fillId="5" borderId="0" xfId="0" applyFont="1" applyFill="1" applyBorder="1" applyAlignment="1">
      <alignment horizontal="justify" vertical="center" wrapText="1"/>
    </xf>
    <xf numFmtId="0" fontId="15" fillId="5" borderId="2" xfId="0" applyFont="1" applyFill="1" applyBorder="1" applyAlignment="1">
      <alignment horizontal="justify" vertical="center" wrapText="1"/>
    </xf>
    <xf numFmtId="0" fontId="2" fillId="0" borderId="2" xfId="0" applyFont="1" applyBorder="1"/>
    <xf numFmtId="0" fontId="2" fillId="0" borderId="2" xfId="0" applyFont="1" applyBorder="1" applyAlignment="1">
      <alignment horizontal="right"/>
    </xf>
    <xf numFmtId="0" fontId="13" fillId="0" borderId="0" xfId="0" applyFont="1" applyBorder="1" applyAlignment="1">
      <alignment vertical="center"/>
    </xf>
    <xf numFmtId="0" fontId="13" fillId="3" borderId="5" xfId="0" applyFont="1" applyFill="1" applyBorder="1" applyAlignment="1">
      <alignment horizontal="center" vertical="top" wrapText="1"/>
    </xf>
    <xf numFmtId="0" fontId="0" fillId="0" borderId="0" xfId="0" applyFill="1"/>
    <xf numFmtId="0" fontId="2" fillId="0" borderId="0" xfId="0" applyFont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right" vertical="center" wrapText="1"/>
    </xf>
    <xf numFmtId="0" fontId="16" fillId="3" borderId="6" xfId="0" applyFont="1" applyFill="1" applyBorder="1" applyAlignment="1">
      <alignment horizontal="center" vertical="top" wrapText="1"/>
    </xf>
    <xf numFmtId="0" fontId="14" fillId="11" borderId="0" xfId="4" applyFont="1" applyFill="1" applyBorder="1" applyAlignment="1">
      <alignment horizontal="center" vertical="center"/>
    </xf>
    <xf numFmtId="0" fontId="31" fillId="12" borderId="0" xfId="3" applyFont="1" applyFill="1" applyBorder="1" applyAlignment="1">
      <alignment horizontal="center" vertical="center"/>
    </xf>
    <xf numFmtId="14" fontId="2" fillId="0" borderId="0" xfId="0" applyNumberFormat="1" applyFont="1" applyAlignment="1">
      <alignment wrapText="1"/>
    </xf>
    <xf numFmtId="0" fontId="2" fillId="0" borderId="1" xfId="0" applyFont="1" applyBorder="1" applyAlignment="1">
      <alignment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horizontal="right" vertical="center" wrapText="1"/>
    </xf>
    <xf numFmtId="0" fontId="2" fillId="0" borderId="2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right" wrapText="1"/>
    </xf>
    <xf numFmtId="0" fontId="2" fillId="0" borderId="3" xfId="0" applyFont="1" applyBorder="1" applyAlignment="1">
      <alignment horizontal="left" wrapText="1"/>
    </xf>
    <xf numFmtId="0" fontId="2" fillId="0" borderId="3" xfId="0" applyFont="1" applyBorder="1" applyAlignment="1">
      <alignment wrapText="1"/>
    </xf>
    <xf numFmtId="0" fontId="2" fillId="0" borderId="3" xfId="0" applyFont="1" applyBorder="1" applyAlignment="1">
      <alignment horizontal="right" wrapText="1"/>
    </xf>
    <xf numFmtId="0" fontId="2" fillId="0" borderId="0" xfId="0" applyFont="1" applyAlignment="1">
      <alignment horizontal="right" vertical="center"/>
    </xf>
    <xf numFmtId="0" fontId="9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41" fillId="0" borderId="0" xfId="0" applyFont="1" applyFill="1"/>
    <xf numFmtId="0" fontId="5" fillId="0" borderId="0" xfId="0" applyFont="1"/>
    <xf numFmtId="0" fontId="42" fillId="0" borderId="0" xfId="0" applyFont="1"/>
    <xf numFmtId="0" fontId="5" fillId="0" borderId="0" xfId="0" applyFont="1" applyFill="1"/>
    <xf numFmtId="0" fontId="2" fillId="2" borderId="0" xfId="0" applyFont="1" applyFill="1" applyBorder="1"/>
    <xf numFmtId="0" fontId="2" fillId="2" borderId="26" xfId="0" applyFont="1" applyFill="1" applyBorder="1"/>
    <xf numFmtId="0" fontId="2" fillId="2" borderId="27" xfId="0" applyFont="1" applyFill="1" applyBorder="1"/>
    <xf numFmtId="0" fontId="2" fillId="2" borderId="28" xfId="0" applyFont="1" applyFill="1" applyBorder="1"/>
    <xf numFmtId="0" fontId="2" fillId="2" borderId="29" xfId="0" applyFont="1" applyFill="1" applyBorder="1"/>
    <xf numFmtId="0" fontId="2" fillId="2" borderId="30" xfId="0" applyFont="1" applyFill="1" applyBorder="1"/>
    <xf numFmtId="0" fontId="14" fillId="11" borderId="29" xfId="4" applyFont="1" applyFill="1" applyBorder="1" applyAlignment="1">
      <alignment horizontal="center" vertical="center"/>
    </xf>
    <xf numFmtId="0" fontId="31" fillId="12" borderId="30" xfId="3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/>
    <xf numFmtId="0" fontId="1" fillId="2" borderId="0" xfId="0" applyFont="1" applyFill="1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/>
    </xf>
    <xf numFmtId="0" fontId="3" fillId="3" borderId="6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left" vertical="center" wrapText="1"/>
    </xf>
    <xf numFmtId="0" fontId="43" fillId="0" borderId="0" xfId="0" applyFont="1"/>
    <xf numFmtId="164" fontId="15" fillId="0" borderId="0" xfId="0" applyNumberFormat="1" applyFont="1" applyBorder="1" applyAlignment="1">
      <alignment horizontal="center" vertical="center" wrapText="1"/>
    </xf>
    <xf numFmtId="164" fontId="15" fillId="5" borderId="0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0" fontId="1" fillId="0" borderId="0" xfId="0" applyFont="1" applyBorder="1" applyAlignment="1">
      <alignment vertical="center"/>
    </xf>
    <xf numFmtId="10" fontId="2" fillId="0" borderId="0" xfId="0" applyNumberFormat="1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38" fillId="3" borderId="0" xfId="0" applyFont="1" applyFill="1" applyBorder="1"/>
    <xf numFmtId="0" fontId="1" fillId="0" borderId="26" xfId="0" applyFont="1" applyBorder="1"/>
    <xf numFmtId="0" fontId="1" fillId="0" borderId="27" xfId="0" applyFont="1" applyBorder="1"/>
    <xf numFmtId="0" fontId="26" fillId="0" borderId="27" xfId="0" applyFont="1" applyBorder="1"/>
    <xf numFmtId="0" fontId="1" fillId="2" borderId="28" xfId="0" applyFont="1" applyFill="1" applyBorder="1"/>
    <xf numFmtId="0" fontId="1" fillId="0" borderId="29" xfId="0" applyFont="1" applyBorder="1"/>
    <xf numFmtId="0" fontId="1" fillId="2" borderId="30" xfId="0" applyFont="1" applyFill="1" applyBorder="1"/>
    <xf numFmtId="0" fontId="1" fillId="0" borderId="29" xfId="0" applyFont="1" applyFill="1" applyBorder="1"/>
    <xf numFmtId="0" fontId="0" fillId="0" borderId="29" xfId="0" applyFill="1" applyBorder="1"/>
    <xf numFmtId="0" fontId="0" fillId="2" borderId="30" xfId="0" applyFill="1" applyBorder="1"/>
    <xf numFmtId="0" fontId="1" fillId="0" borderId="31" xfId="0" applyFont="1" applyFill="1" applyBorder="1"/>
    <xf numFmtId="0" fontId="1" fillId="0" borderId="32" xfId="0" applyFont="1" applyFill="1" applyBorder="1"/>
    <xf numFmtId="0" fontId="1" fillId="2" borderId="33" xfId="0" applyFont="1" applyFill="1" applyBorder="1"/>
    <xf numFmtId="0" fontId="39" fillId="3" borderId="0" xfId="5" applyFont="1" applyFill="1" applyBorder="1" applyAlignment="1">
      <alignment horizontal="left"/>
    </xf>
    <xf numFmtId="0" fontId="38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 vertical="top" wrapText="1"/>
    </xf>
    <xf numFmtId="0" fontId="44" fillId="2" borderId="0" xfId="0" applyFont="1" applyFill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0" xfId="0" applyFont="1" applyBorder="1"/>
    <xf numFmtId="0" fontId="45" fillId="2" borderId="7" xfId="0" applyFont="1" applyFill="1" applyBorder="1" applyAlignment="1">
      <alignment horizontal="center" vertical="top" wrapText="1"/>
    </xf>
    <xf numFmtId="17" fontId="46" fillId="2" borderId="0" xfId="0" applyNumberFormat="1" applyFont="1" applyFill="1" applyBorder="1" applyAlignment="1">
      <alignment horizontal="left" vertical="center" wrapText="1"/>
    </xf>
    <xf numFmtId="0" fontId="41" fillId="2" borderId="0" xfId="0" applyFont="1" applyFill="1"/>
    <xf numFmtId="0" fontId="46" fillId="2" borderId="0" xfId="0" applyFont="1" applyFill="1" applyBorder="1" applyAlignment="1">
      <alignment horizontal="left" vertical="center" wrapText="1"/>
    </xf>
    <xf numFmtId="0" fontId="44" fillId="2" borderId="0" xfId="0" applyFont="1" applyFill="1" applyBorder="1" applyAlignment="1">
      <alignment horizontal="right" vertical="center" wrapText="1"/>
    </xf>
    <xf numFmtId="0" fontId="41" fillId="0" borderId="0" xfId="0" applyFont="1"/>
    <xf numFmtId="0" fontId="22" fillId="0" borderId="0" xfId="0" applyFont="1"/>
    <xf numFmtId="0" fontId="22" fillId="2" borderId="0" xfId="0" applyFont="1" applyFill="1"/>
    <xf numFmtId="0" fontId="47" fillId="2" borderId="17" xfId="0" applyFont="1" applyFill="1" applyBorder="1" applyAlignment="1">
      <alignment horizontal="center" vertical="center" wrapText="1"/>
    </xf>
    <xf numFmtId="0" fontId="47" fillId="2" borderId="6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8" fillId="2" borderId="0" xfId="0" applyFont="1" applyFill="1" applyAlignment="1">
      <alignment horizontal="center" vertical="center" wrapText="1"/>
    </xf>
    <xf numFmtId="0" fontId="47" fillId="2" borderId="0" xfId="0" applyFont="1" applyFill="1" applyBorder="1" applyAlignment="1">
      <alignment vertical="center" wrapText="1"/>
    </xf>
    <xf numFmtId="2" fontId="41" fillId="2" borderId="0" xfId="0" applyNumberFormat="1" applyFont="1" applyFill="1"/>
    <xf numFmtId="2" fontId="41" fillId="2" borderId="0" xfId="0" applyNumberFormat="1" applyFont="1" applyFill="1" applyBorder="1"/>
    <xf numFmtId="0" fontId="41" fillId="2" borderId="0" xfId="0" applyFont="1" applyFill="1" applyBorder="1"/>
    <xf numFmtId="0" fontId="47" fillId="2" borderId="0" xfId="0" applyFont="1" applyFill="1" applyBorder="1" applyAlignment="1">
      <alignment horizontal="right" vertical="center" wrapText="1"/>
    </xf>
    <xf numFmtId="2" fontId="48" fillId="2" borderId="0" xfId="0" applyNumberFormat="1" applyFont="1" applyFill="1"/>
    <xf numFmtId="0" fontId="48" fillId="2" borderId="0" xfId="0" applyFont="1" applyFill="1"/>
    <xf numFmtId="0" fontId="47" fillId="2" borderId="7" xfId="0" applyFont="1" applyFill="1" applyBorder="1" applyAlignment="1">
      <alignment vertical="top" wrapText="1"/>
    </xf>
    <xf numFmtId="0" fontId="49" fillId="2" borderId="6" xfId="0" applyFont="1" applyFill="1" applyBorder="1" applyAlignment="1">
      <alignment horizontal="center" vertical="top" wrapText="1"/>
    </xf>
    <xf numFmtId="0" fontId="44" fillId="2" borderId="0" xfId="0" applyFont="1" applyFill="1" applyBorder="1" applyAlignment="1">
      <alignment vertical="center" wrapText="1"/>
    </xf>
    <xf numFmtId="0" fontId="44" fillId="0" borderId="0" xfId="0" applyFont="1"/>
    <xf numFmtId="0" fontId="44" fillId="0" borderId="0" xfId="0" applyFont="1" applyFill="1" applyAlignment="1">
      <alignment horizontal="justify" vertical="center"/>
    </xf>
    <xf numFmtId="0" fontId="44" fillId="0" borderId="0" xfId="0" applyFont="1" applyFill="1"/>
    <xf numFmtId="0" fontId="47" fillId="0" borderId="5" xfId="0" applyFont="1" applyFill="1" applyBorder="1" applyAlignment="1">
      <alignment vertical="top" wrapText="1"/>
    </xf>
    <xf numFmtId="0" fontId="44" fillId="0" borderId="0" xfId="0" applyFont="1" applyFill="1" applyBorder="1" applyAlignment="1">
      <alignment vertical="center"/>
    </xf>
    <xf numFmtId="9" fontId="44" fillId="0" borderId="0" xfId="6" applyFont="1" applyFill="1" applyBorder="1" applyAlignment="1">
      <alignment horizontal="right" vertical="center"/>
    </xf>
    <xf numFmtId="9" fontId="44" fillId="0" borderId="0" xfId="6" applyFont="1" applyFill="1"/>
    <xf numFmtId="0" fontId="47" fillId="0" borderId="0" xfId="0" applyFont="1" applyFill="1"/>
    <xf numFmtId="0" fontId="47" fillId="0" borderId="5" xfId="0" applyFont="1" applyFill="1" applyBorder="1" applyAlignment="1">
      <alignment horizontal="center" vertical="top" wrapText="1"/>
    </xf>
    <xf numFmtId="0" fontId="44" fillId="0" borderId="0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horizontal="right" vertical="center" wrapText="1"/>
    </xf>
    <xf numFmtId="0" fontId="44" fillId="0" borderId="0" xfId="0" applyFont="1" applyFill="1" applyAlignment="1">
      <alignment wrapText="1"/>
    </xf>
    <xf numFmtId="0" fontId="47" fillId="0" borderId="0" xfId="0" applyFont="1" applyBorder="1" applyAlignment="1">
      <alignment vertical="center" wrapText="1"/>
    </xf>
    <xf numFmtId="0" fontId="47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vertical="center" wrapText="1"/>
    </xf>
    <xf numFmtId="0" fontId="44" fillId="0" borderId="0" xfId="0" applyFont="1" applyBorder="1" applyAlignment="1">
      <alignment horizontal="right" vertical="center" wrapText="1"/>
    </xf>
    <xf numFmtId="0" fontId="49" fillId="0" borderId="6" xfId="0" applyFont="1" applyFill="1" applyBorder="1" applyAlignment="1">
      <alignment horizontal="center" vertical="top" wrapText="1"/>
    </xf>
    <xf numFmtId="0" fontId="44" fillId="0" borderId="0" xfId="0" applyFont="1" applyFill="1" applyBorder="1" applyAlignment="1">
      <alignment horizontal="left" vertical="center" wrapText="1"/>
    </xf>
    <xf numFmtId="0" fontId="22" fillId="0" borderId="0" xfId="0" applyFont="1" applyFill="1"/>
    <xf numFmtId="0" fontId="47" fillId="0" borderId="11" xfId="0" applyFont="1" applyFill="1" applyBorder="1" applyAlignment="1">
      <alignment horizontal="center" vertical="center" wrapText="1"/>
    </xf>
    <xf numFmtId="0" fontId="47" fillId="0" borderId="17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/>
    </xf>
    <xf numFmtId="9" fontId="41" fillId="0" borderId="0" xfId="6" applyFont="1" applyFill="1"/>
    <xf numFmtId="0" fontId="44" fillId="0" borderId="0" xfId="0" applyFont="1" applyFill="1" applyBorder="1"/>
    <xf numFmtId="1" fontId="41" fillId="0" borderId="0" xfId="0" applyNumberFormat="1" applyFont="1" applyFill="1" applyBorder="1"/>
    <xf numFmtId="0" fontId="44" fillId="0" borderId="0" xfId="0" applyFont="1" applyFill="1" applyBorder="1" applyAlignment="1">
      <alignment horizontal="justify" vertical="center" wrapText="1"/>
    </xf>
    <xf numFmtId="0" fontId="47" fillId="0" borderId="0" xfId="0" applyFont="1" applyFill="1" applyBorder="1" applyAlignment="1">
      <alignment horizontal="center" vertical="center" wrapText="1"/>
    </xf>
    <xf numFmtId="9" fontId="44" fillId="0" borderId="0" xfId="6" applyFont="1" applyFill="1" applyBorder="1"/>
    <xf numFmtId="0" fontId="22" fillId="0" borderId="0" xfId="0" applyFont="1" applyFill="1" applyBorder="1"/>
    <xf numFmtId="9" fontId="22" fillId="0" borderId="0" xfId="6" applyNumberFormat="1" applyFont="1" applyFill="1" applyBorder="1"/>
    <xf numFmtId="0" fontId="47" fillId="0" borderId="0" xfId="0" applyFont="1" applyFill="1" applyBorder="1" applyAlignment="1">
      <alignment vertical="center" wrapText="1"/>
    </xf>
    <xf numFmtId="0" fontId="47" fillId="2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indent="5"/>
    </xf>
    <xf numFmtId="9" fontId="22" fillId="0" borderId="0" xfId="6" applyFont="1"/>
    <xf numFmtId="0" fontId="44" fillId="2" borderId="0" xfId="0" applyFont="1" applyFill="1" applyBorder="1" applyAlignment="1">
      <alignment horizontal="justify" vertical="center" wrapText="1"/>
    </xf>
    <xf numFmtId="0" fontId="44" fillId="2" borderId="0" xfId="0" applyFont="1" applyFill="1" applyBorder="1"/>
    <xf numFmtId="0" fontId="22" fillId="2" borderId="0" xfId="0" applyFont="1" applyFill="1" applyBorder="1"/>
    <xf numFmtId="0" fontId="44" fillId="2" borderId="0" xfId="0" applyFont="1" applyFill="1" applyBorder="1" applyAlignment="1">
      <alignment wrapText="1"/>
    </xf>
    <xf numFmtId="0" fontId="44" fillId="2" borderId="0" xfId="0" applyFont="1" applyFill="1" applyBorder="1" applyAlignment="1">
      <alignment horizontal="right"/>
    </xf>
    <xf numFmtId="0" fontId="1" fillId="13" borderId="0" xfId="0" applyFont="1" applyFill="1"/>
    <xf numFmtId="0" fontId="2" fillId="13" borderId="0" xfId="0" applyFont="1" applyFill="1"/>
    <xf numFmtId="0" fontId="0" fillId="13" borderId="0" xfId="0" applyFill="1"/>
    <xf numFmtId="0" fontId="2" fillId="13" borderId="0" xfId="0" applyFont="1" applyFill="1" applyAlignment="1">
      <alignment horizontal="left" indent="2"/>
    </xf>
    <xf numFmtId="0" fontId="2" fillId="0" borderId="0" xfId="0" applyFont="1" applyBorder="1" applyAlignment="1">
      <alignment horizontal="center" vertical="top" wrapText="1"/>
    </xf>
    <xf numFmtId="0" fontId="47" fillId="2" borderId="6" xfId="0" applyFont="1" applyFill="1" applyBorder="1" applyAlignment="1">
      <alignment horizontal="center" vertical="top" wrapText="1"/>
    </xf>
    <xf numFmtId="9" fontId="41" fillId="2" borderId="0" xfId="6" applyFont="1" applyFill="1" applyBorder="1" applyAlignment="1">
      <alignment vertical="center"/>
    </xf>
    <xf numFmtId="0" fontId="44" fillId="2" borderId="0" xfId="0" applyFont="1" applyFill="1"/>
    <xf numFmtId="0" fontId="44" fillId="2" borderId="0" xfId="0" applyFont="1" applyFill="1" applyAlignment="1">
      <alignment wrapText="1"/>
    </xf>
    <xf numFmtId="0" fontId="11" fillId="2" borderId="0" xfId="0" applyFont="1" applyFill="1" applyAlignment="1">
      <alignment wrapText="1"/>
    </xf>
    <xf numFmtId="0" fontId="9" fillId="2" borderId="22" xfId="1" applyFont="1" applyFill="1" applyBorder="1" applyAlignment="1">
      <alignment horizontal="center" vertical="center" wrapText="1"/>
    </xf>
    <xf numFmtId="0" fontId="9" fillId="2" borderId="0" xfId="1" applyFont="1" applyFill="1" applyBorder="1" applyAlignment="1">
      <alignment horizontal="center" vertical="center" wrapText="1"/>
    </xf>
    <xf numFmtId="0" fontId="9" fillId="2" borderId="23" xfId="1" applyFont="1" applyFill="1" applyBorder="1" applyAlignment="1">
      <alignment horizontal="center" vertical="center" wrapText="1"/>
    </xf>
    <xf numFmtId="0" fontId="9" fillId="2" borderId="0" xfId="1" applyFont="1" applyFill="1" applyAlignment="1">
      <alignment horizontal="center" vertical="center" wrapText="1"/>
    </xf>
    <xf numFmtId="0" fontId="9" fillId="2" borderId="24" xfId="1" applyFont="1" applyFill="1" applyBorder="1" applyAlignment="1">
      <alignment horizontal="justify" vertical="center" wrapText="1"/>
    </xf>
    <xf numFmtId="0" fontId="9" fillId="2" borderId="3" xfId="1" applyFont="1" applyFill="1" applyBorder="1" applyAlignment="1">
      <alignment horizontal="justify" vertical="center" wrapText="1"/>
    </xf>
    <xf numFmtId="0" fontId="9" fillId="2" borderId="25" xfId="1" applyFont="1" applyFill="1" applyBorder="1" applyAlignment="1">
      <alignment horizontal="justify" vertical="center" wrapText="1"/>
    </xf>
    <xf numFmtId="0" fontId="2" fillId="9" borderId="24" xfId="2" applyFont="1" applyFill="1" applyBorder="1" applyAlignment="1" applyProtection="1">
      <alignment horizontal="left" vertical="center" wrapText="1"/>
    </xf>
    <xf numFmtId="0" fontId="2" fillId="9" borderId="3" xfId="2" applyFont="1" applyFill="1" applyBorder="1" applyAlignment="1" applyProtection="1">
      <alignment horizontal="left" vertical="center"/>
    </xf>
    <xf numFmtId="0" fontId="2" fillId="9" borderId="25" xfId="2" applyFont="1" applyFill="1" applyBorder="1" applyAlignment="1" applyProtection="1">
      <alignment horizontal="left" vertical="center"/>
    </xf>
    <xf numFmtId="0" fontId="14" fillId="11" borderId="39" xfId="4" applyFont="1" applyFill="1" applyBorder="1" applyAlignment="1">
      <alignment horizontal="center" vertical="center"/>
    </xf>
    <xf numFmtId="0" fontId="14" fillId="11" borderId="1" xfId="4" applyFont="1" applyFill="1" applyBorder="1" applyAlignment="1">
      <alignment horizontal="center" vertical="center"/>
    </xf>
    <xf numFmtId="0" fontId="14" fillId="11" borderId="21" xfId="4" applyFont="1" applyFill="1" applyBorder="1" applyAlignment="1">
      <alignment horizontal="center" vertical="center"/>
    </xf>
    <xf numFmtId="0" fontId="31" fillId="12" borderId="20" xfId="3" applyFont="1" applyFill="1" applyBorder="1" applyAlignment="1">
      <alignment horizontal="center" vertical="center"/>
    </xf>
    <xf numFmtId="0" fontId="31" fillId="12" borderId="1" xfId="3" applyFont="1" applyFill="1" applyBorder="1" applyAlignment="1">
      <alignment horizontal="center" vertical="center"/>
    </xf>
    <xf numFmtId="0" fontId="31" fillId="12" borderId="40" xfId="3" applyFont="1" applyFill="1" applyBorder="1" applyAlignment="1">
      <alignment horizontal="center" vertical="center"/>
    </xf>
    <xf numFmtId="0" fontId="30" fillId="2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31" fillId="12" borderId="31" xfId="3" applyFont="1" applyFill="1" applyBorder="1" applyAlignment="1">
      <alignment horizontal="center" vertical="center"/>
    </xf>
    <xf numFmtId="0" fontId="31" fillId="12" borderId="32" xfId="3" applyFont="1" applyFill="1" applyBorder="1" applyAlignment="1">
      <alignment horizontal="center" vertical="center"/>
    </xf>
    <xf numFmtId="0" fontId="31" fillId="12" borderId="41" xfId="3" applyFont="1" applyFill="1" applyBorder="1" applyAlignment="1">
      <alignment horizontal="center" vertical="center"/>
    </xf>
    <xf numFmtId="0" fontId="14" fillId="11" borderId="42" xfId="4" applyFont="1" applyFill="1" applyBorder="1" applyAlignment="1">
      <alignment horizontal="center" vertical="center"/>
    </xf>
    <xf numFmtId="0" fontId="14" fillId="11" borderId="32" xfId="4" applyFont="1" applyFill="1" applyBorder="1" applyAlignment="1">
      <alignment horizontal="center" vertical="center"/>
    </xf>
    <xf numFmtId="0" fontId="14" fillId="11" borderId="33" xfId="4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/>
    </xf>
    <xf numFmtId="0" fontId="39" fillId="0" borderId="0" xfId="5" applyFont="1" applyBorder="1" applyAlignment="1">
      <alignment horizontal="left"/>
    </xf>
    <xf numFmtId="0" fontId="39" fillId="0" borderId="0" xfId="5" applyFont="1" applyFill="1" applyBorder="1" applyAlignment="1">
      <alignment horizontal="left" vertical="center"/>
    </xf>
    <xf numFmtId="0" fontId="39" fillId="0" borderId="0" xfId="5" applyFont="1" applyFill="1" applyBorder="1" applyAlignment="1">
      <alignment horizontal="left"/>
    </xf>
    <xf numFmtId="0" fontId="38" fillId="3" borderId="0" xfId="0" applyFont="1" applyFill="1" applyBorder="1" applyAlignment="1">
      <alignment horizontal="left"/>
    </xf>
    <xf numFmtId="0" fontId="39" fillId="0" borderId="0" xfId="5" applyFont="1" applyBorder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14" fillId="3" borderId="7" xfId="0" applyFont="1" applyFill="1" applyBorder="1" applyAlignment="1">
      <alignment horizontal="center" vertical="top" wrapText="1"/>
    </xf>
    <xf numFmtId="0" fontId="14" fillId="3" borderId="6" xfId="0" applyFont="1" applyFill="1" applyBorder="1" applyAlignment="1">
      <alignment horizontal="center" vertical="top" wrapText="1"/>
    </xf>
    <xf numFmtId="0" fontId="9" fillId="0" borderId="0" xfId="0" applyFont="1" applyBorder="1" applyAlignment="1">
      <alignment horizontal="left" vertical="center"/>
    </xf>
    <xf numFmtId="0" fontId="47" fillId="2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0" fontId="8" fillId="0" borderId="0" xfId="0" applyFont="1" applyAlignment="1">
      <alignment horizontal="center" vertical="center"/>
    </xf>
    <xf numFmtId="0" fontId="14" fillId="3" borderId="5" xfId="0" applyFont="1" applyFill="1" applyBorder="1" applyAlignment="1">
      <alignment horizontal="center" vertical="top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top"/>
    </xf>
    <xf numFmtId="0" fontId="14" fillId="3" borderId="6" xfId="0" applyFont="1" applyFill="1" applyBorder="1" applyAlignment="1">
      <alignment horizontal="center" vertical="top"/>
    </xf>
    <xf numFmtId="0" fontId="47" fillId="2" borderId="38" xfId="0" applyFont="1" applyFill="1" applyBorder="1" applyAlignment="1">
      <alignment horizontal="center" vertical="top" wrapText="1"/>
    </xf>
    <xf numFmtId="0" fontId="47" fillId="2" borderId="9" xfId="0" applyFont="1" applyFill="1" applyBorder="1" applyAlignment="1">
      <alignment horizontal="center" vertical="top" wrapText="1"/>
    </xf>
    <xf numFmtId="0" fontId="47" fillId="2" borderId="14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11" fillId="4" borderId="0" xfId="0" applyFont="1" applyFill="1" applyAlignment="1">
      <alignment horizontal="left" vertical="top" wrapText="1"/>
    </xf>
    <xf numFmtId="0" fontId="47" fillId="0" borderId="9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left" vertical="center" wrapText="1"/>
    </xf>
    <xf numFmtId="0" fontId="14" fillId="3" borderId="38" xfId="0" applyFont="1" applyFill="1" applyBorder="1" applyAlignment="1">
      <alignment horizontal="center" vertical="top" wrapText="1"/>
    </xf>
    <xf numFmtId="0" fontId="14" fillId="3" borderId="9" xfId="0" applyFont="1" applyFill="1" applyBorder="1" applyAlignment="1">
      <alignment horizontal="center" vertical="top" wrapText="1"/>
    </xf>
    <xf numFmtId="0" fontId="14" fillId="3" borderId="14" xfId="0" applyFont="1" applyFill="1" applyBorder="1" applyAlignment="1">
      <alignment horizontal="center" vertical="top" wrapText="1"/>
    </xf>
    <xf numFmtId="0" fontId="14" fillId="3" borderId="6" xfId="0" applyFont="1" applyFill="1" applyBorder="1" applyAlignment="1">
      <alignment horizontal="left" vertical="center" wrapText="1"/>
    </xf>
    <xf numFmtId="0" fontId="14" fillId="3" borderId="17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14" fillId="3" borderId="17" xfId="0" applyFont="1" applyFill="1" applyBorder="1" applyAlignment="1">
      <alignment horizontal="center" vertical="top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7" fillId="4" borderId="0" xfId="0" applyFont="1" applyFill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" fillId="3" borderId="6" xfId="0" applyFont="1" applyFill="1" applyBorder="1" applyAlignment="1">
      <alignment horizontal="center" vertical="top" wrapText="1"/>
    </xf>
    <xf numFmtId="0" fontId="3" fillId="3" borderId="7" xfId="0" applyFont="1" applyFill="1" applyBorder="1" applyAlignment="1">
      <alignment horizontal="center" vertical="top" wrapText="1"/>
    </xf>
    <xf numFmtId="0" fontId="3" fillId="3" borderId="12" xfId="0" applyFont="1" applyFill="1" applyBorder="1" applyAlignment="1">
      <alignment horizontal="center" vertical="top" wrapText="1"/>
    </xf>
    <xf numFmtId="0" fontId="3" fillId="3" borderId="15" xfId="0" applyFont="1" applyFill="1" applyBorder="1" applyAlignment="1">
      <alignment horizontal="center" vertical="top" wrapText="1"/>
    </xf>
    <xf numFmtId="0" fontId="3" fillId="3" borderId="1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 vertical="center"/>
    </xf>
    <xf numFmtId="0" fontId="16" fillId="3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/>
    </xf>
    <xf numFmtId="0" fontId="16" fillId="3" borderId="2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 wrapText="1"/>
    </xf>
    <xf numFmtId="0" fontId="16" fillId="3" borderId="0" xfId="0" applyFont="1" applyFill="1" applyBorder="1" applyAlignment="1">
      <alignment vertical="center" wrapText="1"/>
    </xf>
    <xf numFmtId="0" fontId="47" fillId="0" borderId="12" xfId="0" applyFont="1" applyFill="1" applyBorder="1" applyAlignment="1">
      <alignment horizontal="center" vertical="top" wrapText="1"/>
    </xf>
    <xf numFmtId="0" fontId="47" fillId="0" borderId="13" xfId="0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center" vertical="top" wrapText="1"/>
    </xf>
    <xf numFmtId="0" fontId="7" fillId="4" borderId="0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44" fillId="0" borderId="0" xfId="0" applyFont="1" applyFill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top" wrapText="1"/>
    </xf>
    <xf numFmtId="0" fontId="3" fillId="3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0" fillId="0" borderId="9" xfId="0" applyFont="1" applyBorder="1" applyAlignment="1">
      <alignment horizontal="right" vertical="center"/>
    </xf>
    <xf numFmtId="0" fontId="11" fillId="4" borderId="0" xfId="0" applyFont="1" applyFill="1" applyAlignment="1">
      <alignment horizontal="left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wrapText="1"/>
    </xf>
    <xf numFmtId="0" fontId="11" fillId="4" borderId="9" xfId="0" applyFont="1" applyFill="1" applyBorder="1" applyAlignment="1">
      <alignment horizontal="left" wrapText="1"/>
    </xf>
    <xf numFmtId="0" fontId="3" fillId="3" borderId="16" xfId="0" applyFont="1" applyFill="1" applyBorder="1" applyAlignment="1">
      <alignment horizontal="center" vertical="top" wrapText="1"/>
    </xf>
    <xf numFmtId="0" fontId="3" fillId="3" borderId="0" xfId="0" applyFont="1" applyFill="1" applyBorder="1" applyAlignment="1">
      <alignment horizontal="center" vertical="top" wrapText="1"/>
    </xf>
    <xf numFmtId="0" fontId="7" fillId="4" borderId="0" xfId="0" applyFont="1" applyFill="1" applyAlignment="1">
      <alignment horizontal="left" vertical="center"/>
    </xf>
    <xf numFmtId="0" fontId="34" fillId="0" borderId="0" xfId="0" applyFont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top"/>
    </xf>
    <xf numFmtId="0" fontId="35" fillId="3" borderId="6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horizontal="right" vertical="center"/>
    </xf>
    <xf numFmtId="0" fontId="35" fillId="3" borderId="36" xfId="0" applyFont="1" applyFill="1" applyBorder="1" applyAlignment="1">
      <alignment horizontal="center" vertical="top" wrapText="1"/>
    </xf>
    <xf numFmtId="0" fontId="35" fillId="3" borderId="1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right" wrapText="1"/>
    </xf>
    <xf numFmtId="0" fontId="2" fillId="0" borderId="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0" xfId="0" applyFont="1" applyBorder="1" applyAlignment="1">
      <alignment horizontal="right" wrapText="1"/>
    </xf>
    <xf numFmtId="0" fontId="2" fillId="0" borderId="2" xfId="0" applyFont="1" applyBorder="1" applyAlignment="1">
      <alignment horizontal="righ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3" fillId="3" borderId="5" xfId="0" applyFont="1" applyFill="1" applyBorder="1" applyAlignment="1">
      <alignment vertical="center" wrapText="1"/>
    </xf>
    <xf numFmtId="0" fontId="3" fillId="3" borderId="6" xfId="0" applyFont="1" applyFill="1" applyBorder="1" applyAlignment="1">
      <alignment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top" wrapText="1"/>
    </xf>
    <xf numFmtId="0" fontId="16" fillId="3" borderId="6" xfId="0" applyFont="1" applyFill="1" applyBorder="1" applyAlignment="1">
      <alignment horizontal="center" vertical="top" wrapText="1"/>
    </xf>
    <xf numFmtId="0" fontId="16" fillId="3" borderId="12" xfId="0" applyFont="1" applyFill="1" applyBorder="1" applyAlignment="1">
      <alignment horizontal="center" vertical="top" wrapText="1"/>
    </xf>
    <xf numFmtId="0" fontId="16" fillId="3" borderId="15" xfId="0" applyFont="1" applyFill="1" applyBorder="1" applyAlignment="1">
      <alignment horizontal="center" vertical="top" wrapText="1"/>
    </xf>
    <xf numFmtId="0" fontId="16" fillId="3" borderId="13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right"/>
    </xf>
  </cellXfs>
  <cellStyles count="7">
    <cellStyle name="Accent3" xfId="4" builtinId="37"/>
    <cellStyle name="Hyperlink" xfId="5" builtinId="8"/>
    <cellStyle name="Hyperlink 4" xfId="2" xr:uid="{4D70BEE0-03BB-40FC-A1A0-F8236CA52F08}"/>
    <cellStyle name="Neutral" xfId="3" builtinId="28"/>
    <cellStyle name="Normal" xfId="0" builtinId="0"/>
    <cellStyle name="Normal 2" xfId="1" xr:uid="{E3EF2A08-13A7-4702-9BFF-86B7F9B1BA90}"/>
    <cellStyle name="Percent" xfId="6" builtinId="5"/>
  </cellStyles>
  <dxfs count="0"/>
  <tableStyles count="0" defaultTableStyle="TableStyleMedium2" defaultPivotStyle="PivotStyleLight16"/>
  <colors>
    <mruColors>
      <color rgb="FFCCECFF"/>
      <color rgb="FFEE704A"/>
      <color rgb="FFEAEAEA"/>
      <color rgb="FF6699FF"/>
      <color rgb="FF3399FF"/>
      <color rgb="FFFFF2B9"/>
      <color rgb="FFFFCC99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IN" sz="14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% of CIRP withdrawal to admitted	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051330231643323"/>
          <c:y val="0.1726443039103604"/>
          <c:w val="0.33865759485341912"/>
          <c:h val="0.7393846369647870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20409</xdr:colOff>
      <xdr:row>1</xdr:row>
      <xdr:rowOff>13606</xdr:rowOff>
    </xdr:from>
    <xdr:to>
      <xdr:col>11</xdr:col>
      <xdr:colOff>707570</xdr:colOff>
      <xdr:row>31</xdr:row>
      <xdr:rowOff>312965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CE7A28-2E0B-4E27-9DCB-5633110A0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302" y="190499"/>
          <a:ext cx="7096125" cy="87085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9</xdr:col>
      <xdr:colOff>228838</xdr:colOff>
      <xdr:row>21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9E87C1-4AAC-4101-9D34-B6A4B81BC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7150"/>
          <a:ext cx="5829538" cy="4362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0</xdr:row>
      <xdr:rowOff>47624</xdr:rowOff>
    </xdr:from>
    <xdr:to>
      <xdr:col>9</xdr:col>
      <xdr:colOff>238125</xdr:colOff>
      <xdr:row>21</xdr:row>
      <xdr:rowOff>17542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6B8E0-B8F1-48B2-A94A-CE4EED4D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" y="47624"/>
          <a:ext cx="4486276" cy="38084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9</xdr:col>
      <xdr:colOff>152400</xdr:colOff>
      <xdr:row>19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194AA2-21C0-4BCF-A427-FF4296368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8100"/>
          <a:ext cx="5734050" cy="42862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9526</xdr:rowOff>
    </xdr:from>
    <xdr:to>
      <xdr:col>8</xdr:col>
      <xdr:colOff>514350</xdr:colOff>
      <xdr:row>18</xdr:row>
      <xdr:rowOff>200026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D76B43-9D37-465F-A678-066E236C2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9526"/>
          <a:ext cx="5410200" cy="37909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57150</xdr:rowOff>
    </xdr:from>
    <xdr:to>
      <xdr:col>12</xdr:col>
      <xdr:colOff>152399</xdr:colOff>
      <xdr:row>22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65E709-D7A1-48FC-B3EF-996B7A622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57150"/>
          <a:ext cx="4962525" cy="38957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11</xdr:col>
      <xdr:colOff>237342</xdr:colOff>
      <xdr:row>22</xdr:row>
      <xdr:rowOff>132824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09F167-47D2-4EC9-B8D3-6791DFEDC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6266667" cy="42095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11</xdr:col>
      <xdr:colOff>10583</xdr:colOff>
      <xdr:row>31</xdr:row>
      <xdr:rowOff>35134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E9074-AA0E-41D2-826B-AD340B6F2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583"/>
          <a:ext cx="7567083" cy="65015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9</xdr:col>
      <xdr:colOff>600075</xdr:colOff>
      <xdr:row>16</xdr:row>
      <xdr:rowOff>88568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3A5B28-7E7F-47E3-9C64-74FC20DB2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8100"/>
          <a:ext cx="6172200" cy="34699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12</xdr:col>
      <xdr:colOff>0</xdr:colOff>
      <xdr:row>26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EE17A7-FE2B-4C4C-83F1-9885432EC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7019925" cy="5295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332014</xdr:colOff>
      <xdr:row>2</xdr:row>
      <xdr:rowOff>51707</xdr:rowOff>
    </xdr:from>
    <xdr:ext cx="1724025" cy="1351643"/>
    <xdr:pic>
      <xdr:nvPicPr>
        <xdr:cNvPr id="2" name="Graphic 5" descr="Gavel">
          <a:extLst>
            <a:ext uri="{FF2B5EF4-FFF2-40B4-BE49-F238E27FC236}">
              <a16:creationId xmlns:a16="http://schemas.microsoft.com/office/drawing/2014/main" id="{65173DD6-7517-4C6D-8293-E4AC18A2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37489" y="508907"/>
          <a:ext cx="1724025" cy="1351643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</xdr:colOff>
      <xdr:row>1</xdr:row>
      <xdr:rowOff>9526</xdr:rowOff>
    </xdr:from>
    <xdr:to>
      <xdr:col>12</xdr:col>
      <xdr:colOff>304800</xdr:colOff>
      <xdr:row>7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0AE234-64B7-4882-B462-5FFC7A834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209551"/>
          <a:ext cx="7905750" cy="1781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0</xdr:row>
      <xdr:rowOff>88450</xdr:rowOff>
    </xdr:from>
    <xdr:to>
      <xdr:col>6</xdr:col>
      <xdr:colOff>1496785</xdr:colOff>
      <xdr:row>32</xdr:row>
      <xdr:rowOff>166688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F2294-7CE8-497B-A40C-917E282B3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594" y="88450"/>
          <a:ext cx="8235722" cy="70314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71436</xdr:colOff>
      <xdr:row>74</xdr:row>
      <xdr:rowOff>178593</xdr:rowOff>
    </xdr:from>
    <xdr:to>
      <xdr:col>10</xdr:col>
      <xdr:colOff>0</xdr:colOff>
      <xdr:row>96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E3BC39-00CD-447A-A555-3279C753E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1</xdr:rowOff>
    </xdr:from>
    <xdr:to>
      <xdr:col>10</xdr:col>
      <xdr:colOff>8761</xdr:colOff>
      <xdr:row>27</xdr:row>
      <xdr:rowOff>114301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D42FFC-C038-4F99-AA00-309CD300D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"/>
          <a:ext cx="5876161" cy="5505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656529</xdr:colOff>
      <xdr:row>16</xdr:row>
      <xdr:rowOff>95251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B9CC2-D161-4367-9A8D-8C23E2FC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666679" cy="3371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1085850</xdr:colOff>
      <xdr:row>25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7B934-73BD-4B9C-B558-2D825032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81875" cy="5934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371578</xdr:colOff>
      <xdr:row>17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19AB06-8187-4058-8A29-C78110FBD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91103" cy="35528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10</xdr:col>
      <xdr:colOff>514350</xdr:colOff>
      <xdr:row>35</xdr:row>
      <xdr:rowOff>160351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CBB08B-CB4D-4F2C-8CB2-766DFE8E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66675"/>
          <a:ext cx="5905500" cy="66278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104775</xdr:rowOff>
    </xdr:from>
    <xdr:to>
      <xdr:col>8</xdr:col>
      <xdr:colOff>180975</xdr:colOff>
      <xdr:row>13</xdr:row>
      <xdr:rowOff>147249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840FC4-6D6E-44E0-A842-BBD62A5BB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1" y="104775"/>
          <a:ext cx="4800599" cy="35952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isp">
  <a:themeElements>
    <a:clrScheme name="Wisp">
      <a:dk1>
        <a:sysClr val="windowText" lastClr="000000"/>
      </a:dk1>
      <a:lt1>
        <a:sysClr val="window" lastClr="FFFFFF"/>
      </a:lt1>
      <a:dk2>
        <a:srgbClr val="766F54"/>
      </a:dk2>
      <a:lt2>
        <a:srgbClr val="E3EACF"/>
      </a:lt2>
      <a:accent1>
        <a:srgbClr val="A53010"/>
      </a:accent1>
      <a:accent2>
        <a:srgbClr val="DE7E18"/>
      </a:accent2>
      <a:accent3>
        <a:srgbClr val="9F8351"/>
      </a:accent3>
      <a:accent4>
        <a:srgbClr val="728653"/>
      </a:accent4>
      <a:accent5>
        <a:srgbClr val="92AA4C"/>
      </a:accent5>
      <a:accent6>
        <a:srgbClr val="6AAC91"/>
      </a:accent6>
      <a:hlink>
        <a:srgbClr val="FB4A18"/>
      </a:hlink>
      <a:folHlink>
        <a:srgbClr val="FB9318"/>
      </a:folHlink>
    </a:clrScheme>
    <a:fontScheme name="Wisp">
      <a:majorFont>
        <a:latin typeface="Century Gothic" panose="020B0502020202020204"/>
        <a:ea typeface=""/>
        <a:cs typeface=""/>
        <a:font script="Jpan" typeface="メイリオ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Wisp">
      <a:fillStyleLst>
        <a:solidFill>
          <a:schemeClr val="phClr"/>
        </a:solidFill>
        <a:solidFill>
          <a:schemeClr val="phClr">
            <a:tint val="70000"/>
            <a:lumMod val="104000"/>
          </a:schemeClr>
        </a:soli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98000"/>
                <a:lumMod val="9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shade val="90000"/>
            </a:schemeClr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25000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20000"/>
              </a:schemeClr>
            </a:gs>
            <a:gs pos="100000">
              <a:schemeClr val="phClr">
                <a:shade val="98000"/>
                <a:satMod val="120000"/>
                <a:lumMod val="9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satMod val="92000"/>
                <a:lumMod val="120000"/>
              </a:schemeClr>
            </a:gs>
            <a:gs pos="100000">
              <a:schemeClr val="phClr">
                <a:shade val="98000"/>
                <a:satMod val="120000"/>
                <a:lumMod val="98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Wisp" id="{7CB32D59-10C0-40DD-B7BD-2E94284A981C}" vid="{24B1A44C-C006-48B2-A4D7-E5549B3D8CD4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39D3-31C4-4B6D-B958-D10B6169BD6F}">
  <sheetPr codeName="Sheet2">
    <tabColor theme="9" tint="-0.249977111117893"/>
  </sheetPr>
  <dimension ref="B1:L37"/>
  <sheetViews>
    <sheetView tabSelected="1" zoomScaleNormal="100" workbookViewId="0"/>
  </sheetViews>
  <sheetFormatPr defaultColWidth="9" defaultRowHeight="12.75" x14ac:dyDescent="0.2"/>
  <cols>
    <col min="1" max="1" width="2.125" style="116" customWidth="1"/>
    <col min="2" max="7" width="9" style="116"/>
    <col min="8" max="8" width="12.375" style="116" customWidth="1"/>
    <col min="9" max="9" width="9" style="116"/>
    <col min="10" max="11" width="4.625" style="116" customWidth="1"/>
    <col min="12" max="12" width="9.5" style="116" customWidth="1"/>
    <col min="13" max="16384" width="9" style="116"/>
  </cols>
  <sheetData>
    <row r="1" spans="2:12" ht="13.5" thickBot="1" x14ac:dyDescent="0.25"/>
    <row r="2" spans="2:12" x14ac:dyDescent="0.2">
      <c r="B2" s="226"/>
      <c r="C2" s="227"/>
      <c r="D2" s="227"/>
      <c r="E2" s="227"/>
      <c r="F2" s="227"/>
      <c r="G2" s="227"/>
      <c r="H2" s="227"/>
      <c r="I2" s="227"/>
      <c r="J2" s="227"/>
      <c r="K2" s="227"/>
      <c r="L2" s="228"/>
    </row>
    <row r="3" spans="2:12" x14ac:dyDescent="0.2">
      <c r="B3" s="229"/>
      <c r="C3" s="225"/>
      <c r="D3" s="225"/>
      <c r="E3" s="225"/>
      <c r="F3" s="225"/>
      <c r="G3" s="225"/>
      <c r="H3" s="225"/>
      <c r="I3" s="225"/>
      <c r="J3" s="225"/>
      <c r="K3" s="225"/>
      <c r="L3" s="230"/>
    </row>
    <row r="4" spans="2:12" x14ac:dyDescent="0.2">
      <c r="B4" s="229"/>
      <c r="C4" s="225"/>
      <c r="D4" s="225"/>
      <c r="E4" s="225"/>
      <c r="F4" s="225"/>
      <c r="G4" s="225"/>
      <c r="H4" s="225"/>
      <c r="I4" s="225"/>
      <c r="J4" s="225"/>
      <c r="K4" s="225"/>
      <c r="L4" s="230"/>
    </row>
    <row r="5" spans="2:12" x14ac:dyDescent="0.2">
      <c r="B5" s="229"/>
      <c r="C5" s="225"/>
      <c r="D5" s="225"/>
      <c r="E5" s="225"/>
      <c r="F5" s="225"/>
      <c r="G5" s="225"/>
      <c r="H5" s="225"/>
      <c r="I5" s="225"/>
      <c r="J5" s="225"/>
      <c r="K5" s="225"/>
      <c r="L5" s="230"/>
    </row>
    <row r="6" spans="2:12" x14ac:dyDescent="0.2">
      <c r="B6" s="229"/>
      <c r="C6" s="225"/>
      <c r="D6" s="225"/>
      <c r="E6" s="225"/>
      <c r="F6" s="225"/>
      <c r="G6" s="225"/>
      <c r="H6" s="225"/>
      <c r="I6" s="225"/>
      <c r="J6" s="225"/>
      <c r="K6" s="225"/>
      <c r="L6" s="230"/>
    </row>
    <row r="7" spans="2:12" x14ac:dyDescent="0.2">
      <c r="B7" s="229"/>
      <c r="C7" s="225"/>
      <c r="D7" s="225"/>
      <c r="E7" s="8"/>
      <c r="F7" s="8"/>
      <c r="G7" s="8"/>
      <c r="H7" s="8"/>
      <c r="I7" s="8"/>
      <c r="J7" s="225"/>
      <c r="K7" s="225"/>
      <c r="L7" s="230"/>
    </row>
    <row r="8" spans="2:12" x14ac:dyDescent="0.2">
      <c r="B8" s="229"/>
      <c r="C8" s="225"/>
      <c r="D8" s="225"/>
      <c r="E8" s="8"/>
      <c r="F8" s="8"/>
      <c r="G8" s="8"/>
      <c r="H8" s="8"/>
      <c r="I8" s="8"/>
      <c r="J8" s="225"/>
      <c r="K8" s="225"/>
      <c r="L8" s="230"/>
    </row>
    <row r="9" spans="2:12" x14ac:dyDescent="0.2">
      <c r="B9" s="229"/>
      <c r="C9" s="225"/>
      <c r="D9" s="225"/>
      <c r="E9" s="8"/>
      <c r="F9" s="8"/>
      <c r="G9" s="8"/>
      <c r="H9" s="8"/>
      <c r="I9" s="8"/>
      <c r="J9" s="225"/>
      <c r="K9" s="225"/>
      <c r="L9" s="230"/>
    </row>
    <row r="10" spans="2:12" x14ac:dyDescent="0.2">
      <c r="B10" s="229"/>
      <c r="C10" s="225"/>
      <c r="D10" s="225"/>
      <c r="E10" s="225"/>
      <c r="F10" s="225"/>
      <c r="G10" s="225"/>
      <c r="H10" s="225"/>
      <c r="I10" s="225"/>
      <c r="J10" s="225"/>
      <c r="K10" s="225"/>
      <c r="L10" s="230"/>
    </row>
    <row r="11" spans="2:12" x14ac:dyDescent="0.2">
      <c r="B11" s="229"/>
      <c r="C11" s="225"/>
      <c r="D11" s="225"/>
      <c r="E11" s="225"/>
      <c r="F11" s="225"/>
      <c r="G11" s="225"/>
      <c r="H11" s="225"/>
      <c r="I11" s="225"/>
      <c r="J11" s="225"/>
      <c r="K11" s="225"/>
      <c r="L11" s="230"/>
    </row>
    <row r="12" spans="2:12" ht="30" customHeight="1" x14ac:dyDescent="0.2">
      <c r="B12" s="229"/>
      <c r="C12" s="225"/>
      <c r="D12" s="225"/>
      <c r="E12" s="225"/>
      <c r="F12" s="225"/>
      <c r="G12" s="225"/>
      <c r="H12" s="225"/>
      <c r="I12" s="225"/>
      <c r="J12" s="225"/>
      <c r="K12" s="225"/>
      <c r="L12" s="230"/>
    </row>
    <row r="13" spans="2:12" ht="30" customHeight="1" x14ac:dyDescent="0.2">
      <c r="B13" s="229"/>
      <c r="C13" s="225"/>
      <c r="D13" s="225"/>
      <c r="E13" s="225"/>
      <c r="F13" s="225"/>
      <c r="G13" s="225"/>
      <c r="H13" s="225"/>
      <c r="I13" s="225"/>
      <c r="J13" s="225"/>
      <c r="K13" s="225"/>
      <c r="L13" s="230"/>
    </row>
    <row r="14" spans="2:12" ht="30" customHeight="1" x14ac:dyDescent="0.2">
      <c r="B14" s="229"/>
      <c r="C14" s="225"/>
      <c r="D14" s="225"/>
      <c r="E14" s="225"/>
      <c r="F14" s="225"/>
      <c r="G14" s="225"/>
      <c r="H14" s="225"/>
      <c r="I14" s="225"/>
      <c r="J14" s="225"/>
      <c r="K14" s="225"/>
      <c r="L14" s="230"/>
    </row>
    <row r="15" spans="2:12" ht="30" customHeight="1" x14ac:dyDescent="0.2">
      <c r="B15" s="229"/>
      <c r="C15" s="225"/>
      <c r="D15" s="225"/>
      <c r="E15" s="225"/>
      <c r="F15" s="225"/>
      <c r="G15" s="225"/>
      <c r="H15" s="225"/>
      <c r="I15" s="225"/>
      <c r="J15" s="225"/>
      <c r="K15" s="225"/>
      <c r="L15" s="230"/>
    </row>
    <row r="16" spans="2:12" ht="30" customHeight="1" x14ac:dyDescent="0.2">
      <c r="B16" s="229"/>
      <c r="C16" s="225"/>
      <c r="D16" s="225"/>
      <c r="E16" s="225"/>
      <c r="F16" s="225"/>
      <c r="G16" s="225"/>
      <c r="H16" s="225"/>
      <c r="I16" s="225"/>
      <c r="J16" s="225"/>
      <c r="K16" s="225"/>
      <c r="L16" s="230"/>
    </row>
    <row r="17" spans="2:12" ht="30" customHeight="1" x14ac:dyDescent="0.2">
      <c r="B17" s="229"/>
      <c r="C17" s="225"/>
      <c r="D17" s="225"/>
      <c r="E17" s="225"/>
      <c r="F17" s="225"/>
      <c r="G17" s="225"/>
      <c r="H17" s="225"/>
      <c r="I17" s="225"/>
      <c r="J17" s="225"/>
      <c r="K17" s="225"/>
      <c r="L17" s="230"/>
    </row>
    <row r="18" spans="2:12" ht="19.5" customHeight="1" x14ac:dyDescent="0.2">
      <c r="B18" s="229"/>
      <c r="C18" s="225"/>
      <c r="D18" s="225"/>
      <c r="E18" s="225"/>
      <c r="F18" s="225"/>
      <c r="G18" s="225"/>
      <c r="H18" s="225"/>
      <c r="I18" s="225"/>
      <c r="J18" s="225"/>
      <c r="K18" s="225"/>
      <c r="L18" s="230"/>
    </row>
    <row r="19" spans="2:12" ht="27" customHeight="1" x14ac:dyDescent="0.2">
      <c r="B19" s="229"/>
      <c r="C19" s="225"/>
      <c r="D19" s="225"/>
      <c r="E19" s="225"/>
      <c r="F19" s="225"/>
      <c r="G19" s="225"/>
      <c r="H19" s="225"/>
      <c r="I19" s="225"/>
      <c r="J19" s="225"/>
      <c r="K19" s="225"/>
      <c r="L19" s="230"/>
    </row>
    <row r="20" spans="2:12" ht="27" customHeight="1" x14ac:dyDescent="0.2">
      <c r="B20" s="229"/>
      <c r="C20" s="225"/>
      <c r="D20" s="225"/>
      <c r="E20" s="225"/>
      <c r="F20" s="225"/>
      <c r="G20" s="225"/>
      <c r="H20" s="225"/>
      <c r="I20" s="225"/>
      <c r="J20" s="225"/>
      <c r="K20" s="225"/>
      <c r="L20" s="230"/>
    </row>
    <row r="21" spans="2:12" ht="42" customHeight="1" x14ac:dyDescent="0.2">
      <c r="B21" s="229"/>
      <c r="C21" s="225"/>
      <c r="D21" s="225"/>
      <c r="E21" s="225"/>
      <c r="F21" s="225"/>
      <c r="G21" s="225"/>
      <c r="H21" s="225"/>
      <c r="I21" s="225"/>
      <c r="J21" s="225"/>
      <c r="K21" s="225"/>
      <c r="L21" s="230"/>
    </row>
    <row r="22" spans="2:12" ht="42" customHeight="1" x14ac:dyDescent="0.2">
      <c r="B22" s="229"/>
      <c r="C22" s="225"/>
      <c r="D22" s="225"/>
      <c r="E22" s="225"/>
      <c r="F22" s="225"/>
      <c r="G22" s="225"/>
      <c r="H22" s="225"/>
      <c r="I22" s="225"/>
      <c r="J22" s="225"/>
      <c r="K22" s="225"/>
      <c r="L22" s="230"/>
    </row>
    <row r="23" spans="2:12" ht="42" customHeight="1" x14ac:dyDescent="0.2">
      <c r="B23" s="353"/>
      <c r="C23" s="354"/>
      <c r="D23" s="354"/>
      <c r="E23" s="354"/>
      <c r="F23" s="354"/>
      <c r="G23" s="355"/>
      <c r="H23" s="356"/>
      <c r="I23" s="357"/>
      <c r="J23" s="357"/>
      <c r="K23" s="357"/>
      <c r="L23" s="358"/>
    </row>
    <row r="24" spans="2:12" ht="25.5" customHeight="1" x14ac:dyDescent="0.2">
      <c r="B24" s="231"/>
      <c r="C24" s="201"/>
      <c r="D24" s="201"/>
      <c r="E24" s="201"/>
      <c r="F24" s="201"/>
      <c r="G24" s="201"/>
      <c r="H24" s="202"/>
      <c r="I24" s="202"/>
      <c r="J24" s="202"/>
      <c r="K24" s="202"/>
      <c r="L24" s="232"/>
    </row>
    <row r="25" spans="2:12" ht="25.5" customHeight="1" x14ac:dyDescent="0.2">
      <c r="B25" s="231"/>
      <c r="C25" s="201"/>
      <c r="D25" s="201"/>
      <c r="E25" s="201"/>
      <c r="F25" s="201"/>
      <c r="G25" s="201"/>
      <c r="H25" s="202"/>
      <c r="I25" s="202"/>
      <c r="J25" s="202"/>
      <c r="K25" s="202"/>
      <c r="L25" s="232"/>
    </row>
    <row r="26" spans="2:12" ht="25.5" customHeight="1" x14ac:dyDescent="0.2">
      <c r="B26" s="231"/>
      <c r="C26" s="201"/>
      <c r="D26" s="201"/>
      <c r="E26" s="201"/>
      <c r="F26" s="201"/>
      <c r="G26" s="201"/>
      <c r="H26" s="202"/>
      <c r="I26" s="202"/>
      <c r="J26" s="202"/>
      <c r="K26" s="202"/>
      <c r="L26" s="232"/>
    </row>
    <row r="27" spans="2:12" ht="18" customHeight="1" thickBot="1" x14ac:dyDescent="0.25">
      <c r="B27" s="231"/>
      <c r="C27" s="201"/>
      <c r="D27" s="201"/>
      <c r="E27" s="201"/>
      <c r="F27" s="201"/>
      <c r="G27" s="201"/>
      <c r="H27" s="202"/>
      <c r="I27" s="202"/>
      <c r="J27" s="202"/>
      <c r="K27" s="202"/>
      <c r="L27" s="232"/>
    </row>
    <row r="28" spans="2:12" ht="16.5" customHeight="1" x14ac:dyDescent="0.2">
      <c r="B28" s="359"/>
      <c r="C28" s="360"/>
      <c r="D28" s="360"/>
      <c r="E28" s="360"/>
      <c r="F28" s="360"/>
      <c r="G28" s="360"/>
      <c r="H28" s="360"/>
      <c r="I28" s="360"/>
      <c r="J28" s="360"/>
      <c r="K28" s="360"/>
      <c r="L28" s="361"/>
    </row>
    <row r="29" spans="2:12" x14ac:dyDescent="0.2">
      <c r="B29" s="362"/>
      <c r="C29" s="363"/>
      <c r="D29" s="363"/>
      <c r="E29" s="363"/>
      <c r="F29" s="363"/>
      <c r="G29" s="363"/>
      <c r="H29" s="363"/>
      <c r="I29" s="363"/>
      <c r="J29" s="363"/>
      <c r="K29" s="363"/>
      <c r="L29" s="364"/>
    </row>
    <row r="30" spans="2:12" x14ac:dyDescent="0.2">
      <c r="B30" s="362"/>
      <c r="C30" s="363"/>
      <c r="D30" s="363"/>
      <c r="E30" s="363"/>
      <c r="F30" s="363"/>
      <c r="G30" s="363"/>
      <c r="H30" s="363"/>
      <c r="I30" s="363"/>
      <c r="J30" s="363"/>
      <c r="K30" s="363"/>
      <c r="L30" s="364"/>
    </row>
    <row r="31" spans="2:12" ht="18" customHeight="1" thickBot="1" x14ac:dyDescent="0.25">
      <c r="B31" s="365"/>
      <c r="C31" s="366"/>
      <c r="D31" s="366"/>
      <c r="E31" s="366"/>
      <c r="F31" s="366"/>
      <c r="G31" s="366"/>
      <c r="H31" s="366"/>
      <c r="I31" s="366"/>
      <c r="J31" s="366"/>
      <c r="K31" s="366"/>
      <c r="L31" s="367"/>
    </row>
    <row r="32" spans="2:12" ht="27" customHeight="1" thickBot="1" x14ac:dyDescent="0.25">
      <c r="B32" s="368"/>
      <c r="C32" s="369"/>
      <c r="D32" s="369"/>
      <c r="E32" s="369"/>
      <c r="F32" s="369"/>
      <c r="G32" s="369"/>
      <c r="H32" s="370"/>
      <c r="I32" s="371"/>
      <c r="J32" s="372"/>
      <c r="K32" s="372"/>
      <c r="L32" s="373"/>
    </row>
    <row r="33" spans="2:12" ht="15" customHeight="1" x14ac:dyDescent="0.2">
      <c r="B33" s="343" t="s">
        <v>467</v>
      </c>
      <c r="C33" s="344"/>
      <c r="D33" s="344"/>
      <c r="E33" s="344"/>
      <c r="F33" s="344"/>
      <c r="G33" s="344"/>
      <c r="H33" s="344"/>
      <c r="I33" s="344"/>
      <c r="J33" s="344"/>
      <c r="K33" s="344"/>
      <c r="L33" s="345"/>
    </row>
    <row r="34" spans="2:12" ht="12.75" customHeight="1" x14ac:dyDescent="0.2">
      <c r="B34" s="343"/>
      <c r="C34" s="346"/>
      <c r="D34" s="346"/>
      <c r="E34" s="346"/>
      <c r="F34" s="346"/>
      <c r="G34" s="346"/>
      <c r="H34" s="346"/>
      <c r="I34" s="346"/>
      <c r="J34" s="346"/>
      <c r="K34" s="346"/>
      <c r="L34" s="345"/>
    </row>
    <row r="35" spans="2:12" ht="21.75" customHeight="1" x14ac:dyDescent="0.2">
      <c r="B35" s="343"/>
      <c r="C35" s="346"/>
      <c r="D35" s="346"/>
      <c r="E35" s="346"/>
      <c r="F35" s="346"/>
      <c r="G35" s="346"/>
      <c r="H35" s="346"/>
      <c r="I35" s="346"/>
      <c r="J35" s="346"/>
      <c r="K35" s="346"/>
      <c r="L35" s="345"/>
    </row>
    <row r="36" spans="2:12" ht="84" customHeight="1" x14ac:dyDescent="0.2">
      <c r="B36" s="347" t="s">
        <v>468</v>
      </c>
      <c r="C36" s="348"/>
      <c r="D36" s="348"/>
      <c r="E36" s="348"/>
      <c r="F36" s="348"/>
      <c r="G36" s="348"/>
      <c r="H36" s="348"/>
      <c r="I36" s="348"/>
      <c r="J36" s="348"/>
      <c r="K36" s="348"/>
      <c r="L36" s="349"/>
    </row>
    <row r="37" spans="2:12" ht="102" customHeight="1" x14ac:dyDescent="0.2">
      <c r="B37" s="350" t="s">
        <v>204</v>
      </c>
      <c r="C37" s="351"/>
      <c r="D37" s="351"/>
      <c r="E37" s="351"/>
      <c r="F37" s="351"/>
      <c r="G37" s="351"/>
      <c r="H37" s="351"/>
      <c r="I37" s="351"/>
      <c r="J37" s="351"/>
      <c r="K37" s="351"/>
      <c r="L37" s="352"/>
    </row>
  </sheetData>
  <mergeCells count="8">
    <mergeCell ref="B33:L35"/>
    <mergeCell ref="B36:L36"/>
    <mergeCell ref="B37:L37"/>
    <mergeCell ref="B23:G23"/>
    <mergeCell ref="H23:L23"/>
    <mergeCell ref="B28:L31"/>
    <mergeCell ref="B32:H32"/>
    <mergeCell ref="I32:L3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71E1F-9FB3-4EAC-A31E-724309265CEC}">
  <sheetPr codeName="Sheet10">
    <tabColor theme="4" tint="0.39997558519241921"/>
  </sheetPr>
  <dimension ref="B2:L49"/>
  <sheetViews>
    <sheetView showGridLines="0" zoomScaleNormal="100" workbookViewId="0"/>
  </sheetViews>
  <sheetFormatPr defaultColWidth="9" defaultRowHeight="12.75" x14ac:dyDescent="0.2"/>
  <cols>
    <col min="1" max="1" width="2" style="6" customWidth="1"/>
    <col min="2" max="2" width="9" style="6"/>
    <col min="3" max="3" width="43.125" style="6" customWidth="1"/>
    <col min="4" max="4" width="10.625" style="177" customWidth="1"/>
    <col min="5" max="6" width="12.625" style="177" customWidth="1"/>
    <col min="7" max="7" width="11" style="177" customWidth="1"/>
    <col min="8" max="12" width="12.625" style="6" customWidth="1"/>
    <col min="13" max="16384" width="9" style="6"/>
  </cols>
  <sheetData>
    <row r="2" spans="2:12" ht="15.75" customHeight="1" x14ac:dyDescent="0.2">
      <c r="B2" s="401" t="s">
        <v>625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2:12" x14ac:dyDescent="0.2">
      <c r="B3" s="423" t="s">
        <v>101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</row>
    <row r="4" spans="2:12" s="69" customFormat="1" ht="51.75" customHeight="1" x14ac:dyDescent="0.2">
      <c r="B4" s="75" t="s">
        <v>102</v>
      </c>
      <c r="C4" s="76" t="s">
        <v>103</v>
      </c>
      <c r="D4" s="77" t="s">
        <v>113</v>
      </c>
      <c r="E4" s="76" t="s">
        <v>104</v>
      </c>
      <c r="F4" s="76" t="s">
        <v>105</v>
      </c>
      <c r="G4" s="76" t="s">
        <v>106</v>
      </c>
      <c r="H4" s="76" t="s">
        <v>107</v>
      </c>
      <c r="I4" s="78" t="s">
        <v>108</v>
      </c>
      <c r="J4" s="78" t="s">
        <v>109</v>
      </c>
      <c r="K4" s="78" t="s">
        <v>424</v>
      </c>
      <c r="L4" s="78" t="s">
        <v>110</v>
      </c>
    </row>
    <row r="5" spans="2:12" ht="15" customHeight="1" x14ac:dyDescent="0.2">
      <c r="B5" s="426" t="s">
        <v>355</v>
      </c>
      <c r="C5" s="426"/>
      <c r="D5" s="426"/>
      <c r="E5" s="426"/>
      <c r="F5" s="426"/>
      <c r="G5" s="426"/>
      <c r="H5" s="426"/>
      <c r="I5" s="426"/>
      <c r="J5" s="426"/>
      <c r="K5" s="426"/>
      <c r="L5" s="426"/>
    </row>
    <row r="6" spans="2:12" ht="15" customHeight="1" x14ac:dyDescent="0.2">
      <c r="B6" s="63">
        <v>1</v>
      </c>
      <c r="C6" s="176" t="s">
        <v>482</v>
      </c>
      <c r="D6" s="65" t="s">
        <v>483</v>
      </c>
      <c r="E6" s="246">
        <v>43530</v>
      </c>
      <c r="F6" s="246">
        <v>43748</v>
      </c>
      <c r="G6" s="65" t="s">
        <v>484</v>
      </c>
      <c r="H6" s="66">
        <v>1.4</v>
      </c>
      <c r="I6" s="66">
        <v>3.33</v>
      </c>
      <c r="J6" s="66">
        <v>1.4</v>
      </c>
      <c r="K6" s="67">
        <v>100</v>
      </c>
      <c r="L6" s="67">
        <v>42.04</v>
      </c>
    </row>
    <row r="7" spans="2:12" ht="15" customHeight="1" x14ac:dyDescent="0.2">
      <c r="B7" s="63">
        <v>2</v>
      </c>
      <c r="C7" s="74" t="s">
        <v>485</v>
      </c>
      <c r="D7" s="65" t="s">
        <v>486</v>
      </c>
      <c r="E7" s="246">
        <v>43620</v>
      </c>
      <c r="F7" s="247">
        <v>43871</v>
      </c>
      <c r="G7" s="68" t="s">
        <v>484</v>
      </c>
      <c r="H7" s="66">
        <v>18.68</v>
      </c>
      <c r="I7" s="66">
        <v>1.92</v>
      </c>
      <c r="J7" s="66">
        <v>3.12</v>
      </c>
      <c r="K7" s="67">
        <v>16.7</v>
      </c>
      <c r="L7" s="67">
        <v>162.5</v>
      </c>
    </row>
    <row r="8" spans="2:12" ht="15" customHeight="1" x14ac:dyDescent="0.2">
      <c r="B8" s="63">
        <v>3</v>
      </c>
      <c r="C8" s="74" t="s">
        <v>487</v>
      </c>
      <c r="D8" s="65" t="s">
        <v>483</v>
      </c>
      <c r="E8" s="246">
        <v>43657</v>
      </c>
      <c r="F8" s="247">
        <v>44070</v>
      </c>
      <c r="G8" s="68" t="s">
        <v>488</v>
      </c>
      <c r="H8" s="66">
        <v>552.88</v>
      </c>
      <c r="I8" s="66">
        <v>94.14</v>
      </c>
      <c r="J8" s="66">
        <v>85</v>
      </c>
      <c r="K8" s="67">
        <v>15.37</v>
      </c>
      <c r="L8" s="67">
        <v>90.29</v>
      </c>
    </row>
    <row r="9" spans="2:12" ht="15" customHeight="1" x14ac:dyDescent="0.2">
      <c r="B9" s="63">
        <v>4</v>
      </c>
      <c r="C9" s="74" t="s">
        <v>489</v>
      </c>
      <c r="D9" s="65" t="s">
        <v>483</v>
      </c>
      <c r="E9" s="246">
        <v>43670</v>
      </c>
      <c r="F9" s="247">
        <v>44090</v>
      </c>
      <c r="G9" s="68" t="s">
        <v>488</v>
      </c>
      <c r="H9" s="66">
        <v>26.49</v>
      </c>
      <c r="I9" s="66">
        <v>1.0900000000000001</v>
      </c>
      <c r="J9" s="66">
        <v>2.5</v>
      </c>
      <c r="K9" s="67">
        <v>9.44</v>
      </c>
      <c r="L9" s="67">
        <v>229.36</v>
      </c>
    </row>
    <row r="10" spans="2:12" ht="15" customHeight="1" x14ac:dyDescent="0.2">
      <c r="B10" s="63">
        <v>5</v>
      </c>
      <c r="C10" s="74" t="s">
        <v>490</v>
      </c>
      <c r="D10" s="65" t="s">
        <v>483</v>
      </c>
      <c r="E10" s="246">
        <v>43676</v>
      </c>
      <c r="F10" s="247">
        <v>44097</v>
      </c>
      <c r="G10" s="68" t="s">
        <v>484</v>
      </c>
      <c r="H10" s="66" t="s">
        <v>477</v>
      </c>
      <c r="I10" s="66">
        <v>1.05</v>
      </c>
      <c r="J10" s="66" t="s">
        <v>477</v>
      </c>
      <c r="K10" s="67" t="s">
        <v>477</v>
      </c>
      <c r="L10" s="67" t="s">
        <v>477</v>
      </c>
    </row>
    <row r="11" spans="2:12" ht="15" customHeight="1" x14ac:dyDescent="0.2">
      <c r="B11" s="63">
        <v>6</v>
      </c>
      <c r="C11" s="74" t="s">
        <v>491</v>
      </c>
      <c r="D11" s="65" t="s">
        <v>486</v>
      </c>
      <c r="E11" s="246">
        <v>43732</v>
      </c>
      <c r="F11" s="247">
        <v>43875</v>
      </c>
      <c r="G11" s="68" t="s">
        <v>484</v>
      </c>
      <c r="H11" s="66" t="s">
        <v>477</v>
      </c>
      <c r="I11" s="66">
        <v>3.6</v>
      </c>
      <c r="J11" s="66" t="s">
        <v>477</v>
      </c>
      <c r="K11" s="67" t="s">
        <v>477</v>
      </c>
      <c r="L11" s="67" t="s">
        <v>477</v>
      </c>
    </row>
    <row r="12" spans="2:12" ht="15" customHeight="1" x14ac:dyDescent="0.2">
      <c r="B12" s="65">
        <v>7</v>
      </c>
      <c r="C12" s="74" t="s">
        <v>492</v>
      </c>
      <c r="D12" s="65" t="s">
        <v>486</v>
      </c>
      <c r="E12" s="246">
        <v>43705</v>
      </c>
      <c r="F12" s="247">
        <v>43810</v>
      </c>
      <c r="G12" s="68" t="s">
        <v>484</v>
      </c>
      <c r="H12" s="66">
        <v>44.55</v>
      </c>
      <c r="I12" s="66">
        <v>8.74</v>
      </c>
      <c r="J12" s="66">
        <v>10.26</v>
      </c>
      <c r="K12" s="67">
        <v>23.03</v>
      </c>
      <c r="L12" s="67">
        <v>117.39</v>
      </c>
    </row>
    <row r="13" spans="2:12" ht="15" customHeight="1" x14ac:dyDescent="0.2">
      <c r="B13" s="65">
        <v>8</v>
      </c>
      <c r="C13" s="74" t="s">
        <v>493</v>
      </c>
      <c r="D13" s="65" t="s">
        <v>486</v>
      </c>
      <c r="E13" s="246">
        <v>43587</v>
      </c>
      <c r="F13" s="247">
        <v>44050</v>
      </c>
      <c r="G13" s="68" t="s">
        <v>484</v>
      </c>
      <c r="H13" s="66">
        <v>98.84</v>
      </c>
      <c r="I13" s="66">
        <v>39.33</v>
      </c>
      <c r="J13" s="66">
        <v>40.380000000000003</v>
      </c>
      <c r="K13" s="67">
        <v>40.85</v>
      </c>
      <c r="L13" s="67">
        <v>102.67</v>
      </c>
    </row>
    <row r="14" spans="2:12" ht="15" customHeight="1" x14ac:dyDescent="0.2">
      <c r="B14" s="65">
        <v>9</v>
      </c>
      <c r="C14" s="74" t="s">
        <v>494</v>
      </c>
      <c r="D14" s="65" t="s">
        <v>486</v>
      </c>
      <c r="E14" s="246">
        <v>43643</v>
      </c>
      <c r="F14" s="247">
        <v>44095</v>
      </c>
      <c r="G14" s="68" t="s">
        <v>484</v>
      </c>
      <c r="H14" s="66">
        <v>0.32</v>
      </c>
      <c r="I14" s="66">
        <v>0.82</v>
      </c>
      <c r="J14" s="66">
        <v>0.32</v>
      </c>
      <c r="K14" s="67">
        <v>100</v>
      </c>
      <c r="L14" s="67">
        <v>39.020000000000003</v>
      </c>
    </row>
    <row r="15" spans="2:12" ht="15" customHeight="1" x14ac:dyDescent="0.2">
      <c r="B15" s="65">
        <v>10</v>
      </c>
      <c r="C15" s="74" t="s">
        <v>495</v>
      </c>
      <c r="D15" s="65" t="s">
        <v>486</v>
      </c>
      <c r="E15" s="246">
        <v>43728</v>
      </c>
      <c r="F15" s="247">
        <v>44084</v>
      </c>
      <c r="G15" s="68" t="s">
        <v>488</v>
      </c>
      <c r="H15" s="66">
        <v>21.49</v>
      </c>
      <c r="I15" s="66">
        <v>0.35</v>
      </c>
      <c r="J15" s="66">
        <v>0.85</v>
      </c>
      <c r="K15" s="67">
        <v>3.96</v>
      </c>
      <c r="L15" s="67">
        <v>242.86</v>
      </c>
    </row>
    <row r="16" spans="2:12" ht="15" customHeight="1" x14ac:dyDescent="0.2">
      <c r="B16" s="65">
        <v>11</v>
      </c>
      <c r="C16" s="74" t="s">
        <v>423</v>
      </c>
      <c r="D16" s="65" t="s">
        <v>486</v>
      </c>
      <c r="E16" s="246">
        <v>43802</v>
      </c>
      <c r="F16" s="247">
        <v>44103</v>
      </c>
      <c r="G16" s="68" t="s">
        <v>496</v>
      </c>
      <c r="H16" s="66">
        <v>5.45</v>
      </c>
      <c r="I16" s="66">
        <v>2.72</v>
      </c>
      <c r="J16" s="66">
        <v>4.0199999999999996</v>
      </c>
      <c r="K16" s="67">
        <v>73.760000000000005</v>
      </c>
      <c r="L16" s="67">
        <v>147.79</v>
      </c>
    </row>
    <row r="17" spans="2:12" ht="15" customHeight="1" x14ac:dyDescent="0.2">
      <c r="B17" s="65">
        <v>12</v>
      </c>
      <c r="C17" s="74" t="s">
        <v>497</v>
      </c>
      <c r="D17" s="65" t="s">
        <v>483</v>
      </c>
      <c r="E17" s="246">
        <v>42892</v>
      </c>
      <c r="F17" s="247">
        <v>43738</v>
      </c>
      <c r="G17" s="68" t="s">
        <v>484</v>
      </c>
      <c r="H17" s="66">
        <v>284.5</v>
      </c>
      <c r="I17" s="66">
        <v>154.41</v>
      </c>
      <c r="J17" s="66">
        <v>160</v>
      </c>
      <c r="K17" s="67">
        <v>56.24</v>
      </c>
      <c r="L17" s="67">
        <v>103.62</v>
      </c>
    </row>
    <row r="18" spans="2:12" ht="15" customHeight="1" x14ac:dyDescent="0.2">
      <c r="B18" s="65">
        <v>13</v>
      </c>
      <c r="C18" s="74" t="s">
        <v>498</v>
      </c>
      <c r="D18" s="65" t="s">
        <v>483</v>
      </c>
      <c r="E18" s="246">
        <v>43733</v>
      </c>
      <c r="F18" s="247">
        <v>43894</v>
      </c>
      <c r="G18" s="68" t="s">
        <v>484</v>
      </c>
      <c r="H18" s="66">
        <v>602.39</v>
      </c>
      <c r="I18" s="66">
        <v>206.55</v>
      </c>
      <c r="J18" s="66">
        <v>58.65</v>
      </c>
      <c r="K18" s="67">
        <v>9.74</v>
      </c>
      <c r="L18" s="67">
        <v>28.4</v>
      </c>
    </row>
    <row r="19" spans="2:12" ht="15" customHeight="1" x14ac:dyDescent="0.2">
      <c r="B19" s="65">
        <v>14</v>
      </c>
      <c r="C19" s="74" t="s">
        <v>499</v>
      </c>
      <c r="D19" s="65" t="s">
        <v>483</v>
      </c>
      <c r="E19" s="246">
        <v>43614</v>
      </c>
      <c r="F19" s="247">
        <v>44083</v>
      </c>
      <c r="G19" s="68" t="s">
        <v>484</v>
      </c>
      <c r="H19" s="66">
        <v>31.7</v>
      </c>
      <c r="I19" s="66">
        <v>9.23</v>
      </c>
      <c r="J19" s="66">
        <v>2.71</v>
      </c>
      <c r="K19" s="67">
        <v>8.5500000000000007</v>
      </c>
      <c r="L19" s="67">
        <v>29.36</v>
      </c>
    </row>
    <row r="20" spans="2:12" ht="15" customHeight="1" x14ac:dyDescent="0.2">
      <c r="B20" s="65">
        <v>15</v>
      </c>
      <c r="C20" s="74" t="s">
        <v>500</v>
      </c>
      <c r="D20" s="65" t="s">
        <v>483</v>
      </c>
      <c r="E20" s="246">
        <v>43699</v>
      </c>
      <c r="F20" s="247">
        <v>44055</v>
      </c>
      <c r="G20" s="68" t="s">
        <v>488</v>
      </c>
      <c r="H20" s="66">
        <v>39.229999999999997</v>
      </c>
      <c r="I20" s="66">
        <v>16.22</v>
      </c>
      <c r="J20" s="66">
        <v>39.229999999999997</v>
      </c>
      <c r="K20" s="67">
        <v>100</v>
      </c>
      <c r="L20" s="67">
        <v>241.86</v>
      </c>
    </row>
    <row r="21" spans="2:12" ht="15" customHeight="1" x14ac:dyDescent="0.2">
      <c r="B21" s="65">
        <v>16</v>
      </c>
      <c r="C21" s="74" t="s">
        <v>501</v>
      </c>
      <c r="D21" s="65" t="s">
        <v>483</v>
      </c>
      <c r="E21" s="246">
        <v>43755</v>
      </c>
      <c r="F21" s="247">
        <v>44103</v>
      </c>
      <c r="G21" s="68" t="s">
        <v>488</v>
      </c>
      <c r="H21" s="66">
        <v>21.6</v>
      </c>
      <c r="I21" s="66">
        <v>2.19</v>
      </c>
      <c r="J21" s="66">
        <v>4.58</v>
      </c>
      <c r="K21" s="67">
        <v>21.2</v>
      </c>
      <c r="L21" s="67">
        <v>209.13</v>
      </c>
    </row>
    <row r="22" spans="2:12" ht="15" customHeight="1" x14ac:dyDescent="0.2">
      <c r="B22" s="65">
        <v>17</v>
      </c>
      <c r="C22" s="74" t="s">
        <v>502</v>
      </c>
      <c r="D22" s="65" t="s">
        <v>486</v>
      </c>
      <c r="E22" s="246">
        <v>43735</v>
      </c>
      <c r="F22" s="247">
        <v>44020</v>
      </c>
      <c r="G22" s="68" t="s">
        <v>488</v>
      </c>
      <c r="H22" s="66">
        <v>241.8</v>
      </c>
      <c r="I22" s="66">
        <v>8.5399999999999991</v>
      </c>
      <c r="J22" s="66">
        <v>16.5</v>
      </c>
      <c r="K22" s="67">
        <v>6.82</v>
      </c>
      <c r="L22" s="67">
        <v>193.21</v>
      </c>
    </row>
    <row r="23" spans="2:12" ht="15" customHeight="1" x14ac:dyDescent="0.2">
      <c r="B23" s="425" t="s">
        <v>356</v>
      </c>
      <c r="C23" s="425"/>
      <c r="D23" s="425"/>
      <c r="E23" s="425"/>
      <c r="F23" s="425"/>
      <c r="G23" s="425"/>
      <c r="H23" s="425"/>
      <c r="I23" s="425"/>
      <c r="J23" s="425"/>
      <c r="K23" s="425"/>
      <c r="L23" s="425"/>
    </row>
    <row r="24" spans="2:12" ht="15" customHeight="1" x14ac:dyDescent="0.2">
      <c r="B24" s="65">
        <v>1</v>
      </c>
      <c r="C24" s="166" t="s">
        <v>503</v>
      </c>
      <c r="D24" s="170" t="s">
        <v>483</v>
      </c>
      <c r="E24" s="248">
        <v>43187</v>
      </c>
      <c r="F24" s="248">
        <v>44139</v>
      </c>
      <c r="G24" s="170" t="s">
        <v>488</v>
      </c>
      <c r="H24" s="169">
        <v>137.63999999999999</v>
      </c>
      <c r="I24" s="169">
        <v>90.99</v>
      </c>
      <c r="J24" s="169">
        <v>102.46</v>
      </c>
      <c r="K24" s="169">
        <v>74.44</v>
      </c>
      <c r="L24" s="169">
        <v>112.61</v>
      </c>
    </row>
    <row r="25" spans="2:12" ht="15" customHeight="1" x14ac:dyDescent="0.2">
      <c r="B25" s="65">
        <v>2</v>
      </c>
      <c r="C25" s="166" t="s">
        <v>504</v>
      </c>
      <c r="D25" s="65" t="s">
        <v>483</v>
      </c>
      <c r="E25" s="248">
        <v>43301</v>
      </c>
      <c r="F25" s="248">
        <v>44130</v>
      </c>
      <c r="G25" s="65" t="s">
        <v>488</v>
      </c>
      <c r="H25" s="67">
        <v>6567</v>
      </c>
      <c r="I25" s="67">
        <v>619.15</v>
      </c>
      <c r="J25" s="67">
        <v>1537.58</v>
      </c>
      <c r="K25" s="169">
        <v>23.41</v>
      </c>
      <c r="L25" s="169">
        <v>248.34</v>
      </c>
    </row>
    <row r="26" spans="2:12" ht="15" customHeight="1" x14ac:dyDescent="0.2">
      <c r="B26" s="65">
        <v>3</v>
      </c>
      <c r="C26" s="166" t="s">
        <v>505</v>
      </c>
      <c r="D26" s="65" t="s">
        <v>486</v>
      </c>
      <c r="E26" s="248">
        <v>43376</v>
      </c>
      <c r="F26" s="248">
        <v>44123</v>
      </c>
      <c r="G26" s="65" t="s">
        <v>484</v>
      </c>
      <c r="H26" s="67">
        <v>3.49</v>
      </c>
      <c r="I26" s="67">
        <v>3.53</v>
      </c>
      <c r="J26" s="67">
        <v>2.4</v>
      </c>
      <c r="K26" s="169">
        <v>68.77</v>
      </c>
      <c r="L26" s="169">
        <v>67.989999999999995</v>
      </c>
    </row>
    <row r="27" spans="2:12" ht="15" customHeight="1" x14ac:dyDescent="0.2">
      <c r="B27" s="65">
        <v>4</v>
      </c>
      <c r="C27" s="166" t="s">
        <v>506</v>
      </c>
      <c r="D27" s="65" t="s">
        <v>483</v>
      </c>
      <c r="E27" s="248">
        <v>43438</v>
      </c>
      <c r="F27" s="248">
        <v>44110</v>
      </c>
      <c r="G27" s="65" t="s">
        <v>488</v>
      </c>
      <c r="H27" s="67">
        <v>11.84</v>
      </c>
      <c r="I27" s="67">
        <v>12.59</v>
      </c>
      <c r="J27" s="67">
        <v>12.75</v>
      </c>
      <c r="K27" s="169">
        <v>107.69</v>
      </c>
      <c r="L27" s="169">
        <v>101.27</v>
      </c>
    </row>
    <row r="28" spans="2:12" ht="15" customHeight="1" x14ac:dyDescent="0.2">
      <c r="B28" s="65">
        <v>5</v>
      </c>
      <c r="C28" s="74" t="s">
        <v>507</v>
      </c>
      <c r="D28" s="68" t="s">
        <v>483</v>
      </c>
      <c r="E28" s="247">
        <v>43453</v>
      </c>
      <c r="F28" s="248">
        <v>44124</v>
      </c>
      <c r="G28" s="68" t="s">
        <v>484</v>
      </c>
      <c r="H28" s="67">
        <v>472</v>
      </c>
      <c r="I28" s="67">
        <v>81.010000000000005</v>
      </c>
      <c r="J28" s="67">
        <v>103</v>
      </c>
      <c r="K28" s="169">
        <v>21.82</v>
      </c>
      <c r="L28" s="169">
        <v>127.14</v>
      </c>
    </row>
    <row r="29" spans="2:12" ht="15" customHeight="1" x14ac:dyDescent="0.2">
      <c r="B29" s="65">
        <v>6</v>
      </c>
      <c r="C29" s="166" t="s">
        <v>508</v>
      </c>
      <c r="D29" s="65" t="s">
        <v>483</v>
      </c>
      <c r="E29" s="248">
        <v>43486</v>
      </c>
      <c r="F29" s="248">
        <v>44148</v>
      </c>
      <c r="G29" s="65" t="s">
        <v>488</v>
      </c>
      <c r="H29" s="67">
        <v>44.91</v>
      </c>
      <c r="I29" s="67">
        <v>0.71</v>
      </c>
      <c r="J29" s="67">
        <v>5.76</v>
      </c>
      <c r="K29" s="169">
        <v>12.83</v>
      </c>
      <c r="L29" s="169">
        <v>811.27</v>
      </c>
    </row>
    <row r="30" spans="2:12" ht="15" customHeight="1" x14ac:dyDescent="0.2">
      <c r="B30" s="65">
        <v>7</v>
      </c>
      <c r="C30" s="166" t="s">
        <v>509</v>
      </c>
      <c r="D30" s="65" t="s">
        <v>486</v>
      </c>
      <c r="E30" s="248">
        <v>43516</v>
      </c>
      <c r="F30" s="248">
        <v>44145</v>
      </c>
      <c r="G30" s="65" t="s">
        <v>484</v>
      </c>
      <c r="H30" s="67">
        <v>18.899999999999999</v>
      </c>
      <c r="I30" s="67">
        <v>6</v>
      </c>
      <c r="J30" s="67">
        <v>6.38</v>
      </c>
      <c r="K30" s="169">
        <v>33.76</v>
      </c>
      <c r="L30" s="169">
        <v>106.33</v>
      </c>
    </row>
    <row r="31" spans="2:12" ht="15" customHeight="1" x14ac:dyDescent="0.2">
      <c r="B31" s="65">
        <v>8</v>
      </c>
      <c r="C31" s="166" t="s">
        <v>510</v>
      </c>
      <c r="D31" s="65" t="s">
        <v>486</v>
      </c>
      <c r="E31" s="248">
        <v>43684</v>
      </c>
      <c r="F31" s="248">
        <v>44124</v>
      </c>
      <c r="G31" s="65" t="s">
        <v>484</v>
      </c>
      <c r="H31" s="67">
        <v>339.75</v>
      </c>
      <c r="I31" s="67">
        <v>50.85</v>
      </c>
      <c r="J31" s="67">
        <v>50.9</v>
      </c>
      <c r="K31" s="169">
        <v>14.98</v>
      </c>
      <c r="L31" s="169">
        <v>100.1</v>
      </c>
    </row>
    <row r="32" spans="2:12" ht="15" customHeight="1" x14ac:dyDescent="0.2">
      <c r="B32" s="65">
        <v>9</v>
      </c>
      <c r="C32" s="166" t="s">
        <v>511</v>
      </c>
      <c r="D32" s="65" t="s">
        <v>483</v>
      </c>
      <c r="E32" s="248">
        <v>43808</v>
      </c>
      <c r="F32" s="248">
        <v>44159</v>
      </c>
      <c r="G32" s="65" t="s">
        <v>488</v>
      </c>
      <c r="H32" s="67">
        <v>5.59</v>
      </c>
      <c r="I32" s="67">
        <v>0.98</v>
      </c>
      <c r="J32" s="67">
        <v>3</v>
      </c>
      <c r="K32" s="169">
        <v>53.67</v>
      </c>
      <c r="L32" s="169">
        <v>306.12</v>
      </c>
    </row>
    <row r="33" spans="2:12" ht="15" customHeight="1" x14ac:dyDescent="0.2">
      <c r="B33" s="65">
        <v>10</v>
      </c>
      <c r="C33" s="166" t="s">
        <v>512</v>
      </c>
      <c r="D33" s="65" t="s">
        <v>483</v>
      </c>
      <c r="E33" s="248">
        <v>43329</v>
      </c>
      <c r="F33" s="248">
        <v>44127</v>
      </c>
      <c r="G33" s="65" t="s">
        <v>488</v>
      </c>
      <c r="H33" s="67">
        <v>21.07</v>
      </c>
      <c r="I33" s="67">
        <v>4.78</v>
      </c>
      <c r="J33" s="67">
        <v>6</v>
      </c>
      <c r="K33" s="169">
        <v>28.48</v>
      </c>
      <c r="L33" s="169">
        <v>125.52</v>
      </c>
    </row>
    <row r="34" spans="2:12" ht="15" customHeight="1" x14ac:dyDescent="0.2">
      <c r="B34" s="65">
        <v>11</v>
      </c>
      <c r="C34" s="166" t="s">
        <v>513</v>
      </c>
      <c r="D34" s="65" t="s">
        <v>486</v>
      </c>
      <c r="E34" s="248">
        <v>43657</v>
      </c>
      <c r="F34" s="248">
        <v>44109</v>
      </c>
      <c r="G34" s="65" t="s">
        <v>488</v>
      </c>
      <c r="H34" s="67">
        <v>325.39999999999998</v>
      </c>
      <c r="I34" s="67">
        <v>4.25</v>
      </c>
      <c r="J34" s="67">
        <v>4</v>
      </c>
      <c r="K34" s="169">
        <v>1.23</v>
      </c>
      <c r="L34" s="169">
        <v>94.12</v>
      </c>
    </row>
    <row r="35" spans="2:12" ht="15" customHeight="1" x14ac:dyDescent="0.2">
      <c r="B35" s="65">
        <v>12</v>
      </c>
      <c r="C35" s="166" t="s">
        <v>514</v>
      </c>
      <c r="D35" s="65" t="s">
        <v>483</v>
      </c>
      <c r="E35" s="248">
        <v>43089</v>
      </c>
      <c r="F35" s="248">
        <v>44180</v>
      </c>
      <c r="G35" s="65" t="s">
        <v>488</v>
      </c>
      <c r="H35" s="67">
        <v>7522.26</v>
      </c>
      <c r="I35" s="67">
        <v>500.88</v>
      </c>
      <c r="J35" s="67">
        <v>1266.44</v>
      </c>
      <c r="K35" s="169">
        <v>16.84</v>
      </c>
      <c r="L35" s="169">
        <v>252.84</v>
      </c>
    </row>
    <row r="36" spans="2:12" ht="15" customHeight="1" x14ac:dyDescent="0.2">
      <c r="B36" s="65">
        <v>13</v>
      </c>
      <c r="C36" s="166" t="s">
        <v>515</v>
      </c>
      <c r="D36" s="65" t="s">
        <v>483</v>
      </c>
      <c r="E36" s="248">
        <v>43656</v>
      </c>
      <c r="F36" s="248">
        <v>44168</v>
      </c>
      <c r="G36" s="65" t="s">
        <v>484</v>
      </c>
      <c r="H36" s="67">
        <v>36.76</v>
      </c>
      <c r="I36" s="67">
        <v>1.5</v>
      </c>
      <c r="J36" s="67">
        <v>1.5</v>
      </c>
      <c r="K36" s="169">
        <v>4.08</v>
      </c>
      <c r="L36" s="169">
        <v>100</v>
      </c>
    </row>
    <row r="37" spans="2:12" ht="15" customHeight="1" x14ac:dyDescent="0.2">
      <c r="B37" s="65">
        <v>14</v>
      </c>
      <c r="C37" s="166" t="s">
        <v>516</v>
      </c>
      <c r="D37" s="65" t="s">
        <v>486</v>
      </c>
      <c r="E37" s="248">
        <v>43714</v>
      </c>
      <c r="F37" s="248">
        <v>44169</v>
      </c>
      <c r="G37" s="65" t="s">
        <v>488</v>
      </c>
      <c r="H37" s="67">
        <v>18.68</v>
      </c>
      <c r="I37" s="67">
        <v>5.35</v>
      </c>
      <c r="J37" s="67">
        <v>5.1100000000000003</v>
      </c>
      <c r="K37" s="169">
        <v>27.36</v>
      </c>
      <c r="L37" s="169">
        <v>95.51</v>
      </c>
    </row>
    <row r="38" spans="2:12" ht="15" customHeight="1" x14ac:dyDescent="0.2">
      <c r="B38" s="65">
        <v>15</v>
      </c>
      <c r="C38" s="194" t="s">
        <v>425</v>
      </c>
      <c r="D38" s="65" t="s">
        <v>486</v>
      </c>
      <c r="E38" s="248">
        <v>43846</v>
      </c>
      <c r="F38" s="248">
        <v>44174</v>
      </c>
      <c r="G38" s="65" t="s">
        <v>484</v>
      </c>
      <c r="H38" s="67">
        <v>26.13</v>
      </c>
      <c r="I38" s="67">
        <v>2.35</v>
      </c>
      <c r="J38" s="67">
        <v>3.9</v>
      </c>
      <c r="K38" s="197">
        <v>14.93</v>
      </c>
      <c r="L38" s="197">
        <v>165.96</v>
      </c>
    </row>
    <row r="39" spans="2:12" ht="15" customHeight="1" x14ac:dyDescent="0.2">
      <c r="B39" s="65">
        <v>16</v>
      </c>
      <c r="C39" s="194" t="s">
        <v>517</v>
      </c>
      <c r="D39" s="65" t="s">
        <v>483</v>
      </c>
      <c r="E39" s="248">
        <v>43403</v>
      </c>
      <c r="F39" s="248">
        <v>44168</v>
      </c>
      <c r="G39" s="65" t="s">
        <v>484</v>
      </c>
      <c r="H39" s="67">
        <v>84.31</v>
      </c>
      <c r="I39" s="67">
        <v>4.92</v>
      </c>
      <c r="J39" s="67">
        <v>6.46</v>
      </c>
      <c r="K39" s="197">
        <v>7.66</v>
      </c>
      <c r="L39" s="197">
        <v>131.30000000000001</v>
      </c>
    </row>
    <row r="40" spans="2:12" ht="15" customHeight="1" x14ac:dyDescent="0.2">
      <c r="B40" s="65">
        <v>17</v>
      </c>
      <c r="C40" s="194" t="s">
        <v>518</v>
      </c>
      <c r="D40" s="65" t="s">
        <v>483</v>
      </c>
      <c r="E40" s="248">
        <v>43543</v>
      </c>
      <c r="F40" s="248">
        <v>44189</v>
      </c>
      <c r="G40" s="65" t="s">
        <v>488</v>
      </c>
      <c r="H40" s="67">
        <v>914.01</v>
      </c>
      <c r="I40" s="67">
        <v>28.7</v>
      </c>
      <c r="J40" s="67">
        <v>41.61</v>
      </c>
      <c r="K40" s="197">
        <v>4.55</v>
      </c>
      <c r="L40" s="197">
        <v>144.97999999999999</v>
      </c>
    </row>
    <row r="41" spans="2:12" ht="15" customHeight="1" x14ac:dyDescent="0.2">
      <c r="B41" s="65">
        <v>18</v>
      </c>
      <c r="C41" s="194" t="s">
        <v>519</v>
      </c>
      <c r="D41" s="65" t="s">
        <v>483</v>
      </c>
      <c r="E41" s="248">
        <v>43636</v>
      </c>
      <c r="F41" s="248">
        <v>44189</v>
      </c>
      <c r="G41" s="65" t="s">
        <v>484</v>
      </c>
      <c r="H41" s="67">
        <v>1956.74</v>
      </c>
      <c r="I41" s="67">
        <v>38.69</v>
      </c>
      <c r="J41" s="67">
        <v>101.1</v>
      </c>
      <c r="K41" s="197">
        <v>5.17</v>
      </c>
      <c r="L41" s="197">
        <v>261.31</v>
      </c>
    </row>
    <row r="42" spans="2:12" ht="15" customHeight="1" x14ac:dyDescent="0.2">
      <c r="B42" s="65">
        <v>19</v>
      </c>
      <c r="C42" s="194" t="s">
        <v>520</v>
      </c>
      <c r="D42" s="65" t="s">
        <v>483</v>
      </c>
      <c r="E42" s="248">
        <v>43237</v>
      </c>
      <c r="F42" s="248">
        <v>44168</v>
      </c>
      <c r="G42" s="65" t="s">
        <v>484</v>
      </c>
      <c r="H42" s="67">
        <v>41055.379999999997</v>
      </c>
      <c r="I42" s="67">
        <v>4339.58</v>
      </c>
      <c r="J42" s="67">
        <v>4235.78</v>
      </c>
      <c r="K42" s="197">
        <v>10.32</v>
      </c>
      <c r="L42" s="197">
        <v>97.61</v>
      </c>
    </row>
    <row r="43" spans="2:12" ht="15" customHeight="1" x14ac:dyDescent="0.2">
      <c r="B43" s="65">
        <v>20</v>
      </c>
      <c r="C43" s="194" t="s">
        <v>521</v>
      </c>
      <c r="D43" s="65" t="s">
        <v>483</v>
      </c>
      <c r="E43" s="248">
        <v>43720</v>
      </c>
      <c r="F43" s="248">
        <v>44181</v>
      </c>
      <c r="G43" s="65" t="s">
        <v>488</v>
      </c>
      <c r="H43" s="67">
        <v>126.57</v>
      </c>
      <c r="I43" s="67">
        <v>10</v>
      </c>
      <c r="J43" s="67">
        <v>13</v>
      </c>
      <c r="K43" s="197">
        <v>10.27</v>
      </c>
      <c r="L43" s="197">
        <v>130</v>
      </c>
    </row>
    <row r="44" spans="2:12" ht="15" customHeight="1" x14ac:dyDescent="0.2">
      <c r="B44" s="65">
        <v>21</v>
      </c>
      <c r="C44" s="194" t="s">
        <v>522</v>
      </c>
      <c r="D44" s="65" t="s">
        <v>486</v>
      </c>
      <c r="E44" s="248">
        <v>43564</v>
      </c>
      <c r="F44" s="248">
        <v>44189</v>
      </c>
      <c r="G44" s="65" t="s">
        <v>488</v>
      </c>
      <c r="H44" s="67">
        <v>1204.3699999999999</v>
      </c>
      <c r="I44" s="67">
        <v>51.41</v>
      </c>
      <c r="J44" s="67">
        <v>151</v>
      </c>
      <c r="K44" s="197">
        <v>12.54</v>
      </c>
      <c r="L44" s="197">
        <v>293.72000000000003</v>
      </c>
    </row>
    <row r="45" spans="2:12" ht="15" customHeight="1" x14ac:dyDescent="0.2">
      <c r="B45" s="65">
        <v>22</v>
      </c>
      <c r="C45" s="194" t="s">
        <v>523</v>
      </c>
      <c r="D45" s="65" t="s">
        <v>483</v>
      </c>
      <c r="E45" s="248">
        <v>43656</v>
      </c>
      <c r="F45" s="248">
        <v>44189</v>
      </c>
      <c r="G45" s="65" t="s">
        <v>488</v>
      </c>
      <c r="H45" s="67">
        <v>26.3</v>
      </c>
      <c r="I45" s="67">
        <v>7.33</v>
      </c>
      <c r="J45" s="67">
        <v>10</v>
      </c>
      <c r="K45" s="197">
        <v>38.020000000000003</v>
      </c>
      <c r="L45" s="197">
        <v>136.43</v>
      </c>
    </row>
    <row r="46" spans="2:12" ht="15" customHeight="1" x14ac:dyDescent="0.2">
      <c r="B46" s="65">
        <v>23</v>
      </c>
      <c r="C46" s="166" t="s">
        <v>524</v>
      </c>
      <c r="D46" s="65" t="s">
        <v>483</v>
      </c>
      <c r="E46" s="248">
        <v>43761</v>
      </c>
      <c r="F46" s="248">
        <v>44160</v>
      </c>
      <c r="G46" s="65" t="s">
        <v>484</v>
      </c>
      <c r="H46" s="67">
        <v>2.92</v>
      </c>
      <c r="I46" s="67">
        <v>0.15</v>
      </c>
      <c r="J46" s="67">
        <v>3.15</v>
      </c>
      <c r="K46" s="169">
        <v>107.88</v>
      </c>
      <c r="L46" s="169">
        <v>2100</v>
      </c>
    </row>
    <row r="47" spans="2:12" ht="15" customHeight="1" x14ac:dyDescent="0.2">
      <c r="B47" s="424" t="s">
        <v>358</v>
      </c>
      <c r="C47" s="424"/>
      <c r="D47" s="424"/>
      <c r="E47" s="424"/>
      <c r="F47" s="424"/>
      <c r="G47" s="424"/>
      <c r="H47" s="96">
        <v>60922.02</v>
      </c>
      <c r="I47" s="96">
        <v>5865.7</v>
      </c>
      <c r="J47" s="96">
        <v>7673.28</v>
      </c>
      <c r="K47" s="96">
        <v>9.6300000000000008</v>
      </c>
      <c r="L47" s="96">
        <v>130.82</v>
      </c>
    </row>
    <row r="48" spans="2:12" ht="15" customHeight="1" x14ac:dyDescent="0.2">
      <c r="B48" s="422" t="s">
        <v>525</v>
      </c>
      <c r="C48" s="422"/>
      <c r="D48" s="422"/>
      <c r="E48" s="422"/>
      <c r="F48" s="422"/>
      <c r="G48" s="422"/>
      <c r="H48" s="95">
        <v>495970.47</v>
      </c>
      <c r="I48" s="95">
        <v>108637.73</v>
      </c>
      <c r="J48" s="93">
        <v>197364.11</v>
      </c>
      <c r="K48" s="95">
        <v>39.79</v>
      </c>
      <c r="L48" s="95">
        <v>181.67</v>
      </c>
    </row>
    <row r="49" spans="2:12" x14ac:dyDescent="0.2">
      <c r="B49" s="421" t="s">
        <v>112</v>
      </c>
      <c r="C49" s="421"/>
      <c r="D49" s="421"/>
      <c r="E49" s="421"/>
      <c r="F49" s="421"/>
      <c r="G49" s="421"/>
      <c r="H49" s="421"/>
      <c r="I49" s="421"/>
      <c r="J49" s="421"/>
      <c r="K49" s="421"/>
      <c r="L49" s="421"/>
    </row>
  </sheetData>
  <mergeCells count="7">
    <mergeCell ref="B49:L49"/>
    <mergeCell ref="B48:G48"/>
    <mergeCell ref="B2:L2"/>
    <mergeCell ref="B3:L3"/>
    <mergeCell ref="B47:G47"/>
    <mergeCell ref="B23:L23"/>
    <mergeCell ref="B5:L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A0384-6D69-400A-BB56-3F1DA48B5649}">
  <sheetPr codeName="Sheet11">
    <tabColor theme="4" tint="0.39997558519241921"/>
  </sheetPr>
  <dimension ref="K2:R17"/>
  <sheetViews>
    <sheetView showGridLines="0" zoomScaleNormal="100" workbookViewId="0"/>
  </sheetViews>
  <sheetFormatPr defaultColWidth="9" defaultRowHeight="12.75" x14ac:dyDescent="0.2"/>
  <cols>
    <col min="1" max="1" width="2" style="6" customWidth="1"/>
    <col min="2" max="9" width="9" style="6"/>
    <col min="10" max="10" width="3.125" style="6" customWidth="1"/>
    <col min="11" max="11" width="2.875" style="334" customWidth="1"/>
    <col min="12" max="12" width="9" style="6"/>
    <col min="13" max="13" width="34.25" style="6" customWidth="1"/>
    <col min="14" max="14" width="23" style="6" customWidth="1"/>
    <col min="15" max="16384" width="9" style="6"/>
  </cols>
  <sheetData>
    <row r="2" spans="11:18" ht="19.5" customHeight="1" x14ac:dyDescent="0.2">
      <c r="M2" s="413" t="s">
        <v>664</v>
      </c>
      <c r="N2" s="413"/>
    </row>
    <row r="3" spans="11:18" ht="9" customHeight="1" x14ac:dyDescent="0.2">
      <c r="M3" s="80"/>
      <c r="N3" s="80"/>
    </row>
    <row r="4" spans="11:18" ht="15" customHeight="1" x14ac:dyDescent="0.2">
      <c r="M4" s="83" t="s">
        <v>114</v>
      </c>
      <c r="N4" s="79" t="s">
        <v>115</v>
      </c>
    </row>
    <row r="5" spans="11:18" ht="15" customHeight="1" x14ac:dyDescent="0.2">
      <c r="M5" s="84" t="s">
        <v>116</v>
      </c>
      <c r="N5" s="164" t="s">
        <v>526</v>
      </c>
    </row>
    <row r="6" spans="11:18" ht="15" customHeight="1" x14ac:dyDescent="0.2">
      <c r="M6" s="71" t="s">
        <v>351</v>
      </c>
      <c r="N6" s="163">
        <v>194</v>
      </c>
    </row>
    <row r="7" spans="11:18" s="175" customFormat="1" ht="15" customHeight="1" x14ac:dyDescent="0.2">
      <c r="K7" s="336"/>
      <c r="M7" s="174" t="s">
        <v>193</v>
      </c>
      <c r="N7" s="161">
        <v>94</v>
      </c>
    </row>
    <row r="8" spans="11:18" s="175" customFormat="1" ht="15" customHeight="1" x14ac:dyDescent="0.2">
      <c r="K8" s="336"/>
      <c r="M8" s="174" t="s">
        <v>354</v>
      </c>
      <c r="N8" s="161">
        <v>4</v>
      </c>
    </row>
    <row r="9" spans="11:18" s="175" customFormat="1" ht="15" customHeight="1" x14ac:dyDescent="0.2">
      <c r="K9" s="336"/>
      <c r="M9" s="174" t="s">
        <v>352</v>
      </c>
      <c r="N9" s="161">
        <v>2</v>
      </c>
    </row>
    <row r="10" spans="11:18" ht="15" customHeight="1" x14ac:dyDescent="0.2">
      <c r="M10" s="73" t="s">
        <v>24</v>
      </c>
      <c r="N10" s="162">
        <v>932</v>
      </c>
      <c r="R10" s="85"/>
    </row>
    <row r="11" spans="11:18" ht="15" customHeight="1" x14ac:dyDescent="0.2">
      <c r="M11" s="64" t="s">
        <v>117</v>
      </c>
      <c r="N11" s="67">
        <v>208</v>
      </c>
    </row>
    <row r="12" spans="11:18" ht="15" customHeight="1" x14ac:dyDescent="0.2">
      <c r="M12" s="64" t="s">
        <v>118</v>
      </c>
      <c r="N12" s="67">
        <v>413</v>
      </c>
      <c r="R12" s="59"/>
    </row>
    <row r="13" spans="11:18" ht="15" customHeight="1" x14ac:dyDescent="0.2">
      <c r="M13" s="64" t="s">
        <v>119</v>
      </c>
      <c r="N13" s="67">
        <v>129</v>
      </c>
    </row>
    <row r="14" spans="11:18" ht="15" customHeight="1" x14ac:dyDescent="0.2">
      <c r="M14" s="64" t="s">
        <v>120</v>
      </c>
      <c r="N14" s="67">
        <v>31</v>
      </c>
    </row>
    <row r="15" spans="11:18" ht="15" customHeight="1" x14ac:dyDescent="0.2">
      <c r="M15" s="64" t="s">
        <v>121</v>
      </c>
      <c r="N15" s="67">
        <v>70</v>
      </c>
    </row>
    <row r="16" spans="11:18" ht="15" customHeight="1" x14ac:dyDescent="0.2">
      <c r="M16" s="64" t="s">
        <v>122</v>
      </c>
      <c r="N16" s="67">
        <v>81</v>
      </c>
    </row>
    <row r="17" spans="13:14" ht="49.5" customHeight="1" x14ac:dyDescent="0.2">
      <c r="M17" s="427" t="s">
        <v>353</v>
      </c>
      <c r="N17" s="427"/>
    </row>
  </sheetData>
  <mergeCells count="2">
    <mergeCell ref="M2:N2"/>
    <mergeCell ref="M17:N17"/>
  </mergeCells>
  <phoneticPr fontId="19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AE20D-4456-4FC1-9857-22E14EDB6516}">
  <sheetPr codeName="Sheet12">
    <tabColor theme="4" tint="0.39997558519241921"/>
  </sheetPr>
  <dimension ref="B1:I32"/>
  <sheetViews>
    <sheetView showGridLines="0" zoomScaleNormal="100" workbookViewId="0"/>
  </sheetViews>
  <sheetFormatPr defaultColWidth="8.875" defaultRowHeight="16.5" x14ac:dyDescent="0.3"/>
  <cols>
    <col min="1" max="1" width="2.25" customWidth="1"/>
    <col min="2" max="2" width="4.375" customWidth="1"/>
    <col min="3" max="3" width="37.375" customWidth="1"/>
    <col min="4" max="9" width="10.625" customWidth="1"/>
  </cols>
  <sheetData>
    <row r="1" spans="2:9" ht="12" customHeight="1" x14ac:dyDescent="0.3"/>
    <row r="2" spans="2:9" ht="13.5" customHeight="1" x14ac:dyDescent="0.3">
      <c r="B2" s="413" t="s">
        <v>626</v>
      </c>
      <c r="C2" s="413"/>
      <c r="D2" s="413"/>
      <c r="E2" s="413"/>
      <c r="F2" s="413"/>
      <c r="G2" s="413"/>
      <c r="H2" s="413"/>
      <c r="I2" s="413"/>
    </row>
    <row r="3" spans="2:9" ht="12" customHeight="1" x14ac:dyDescent="0.3">
      <c r="B3" s="428" t="s">
        <v>128</v>
      </c>
      <c r="C3" s="428"/>
      <c r="D3" s="428"/>
      <c r="E3" s="428"/>
      <c r="F3" s="428"/>
      <c r="G3" s="428"/>
      <c r="H3" s="428"/>
      <c r="I3" s="428"/>
    </row>
    <row r="4" spans="2:9" ht="39.75" customHeight="1" x14ac:dyDescent="0.3">
      <c r="B4" s="88" t="s">
        <v>102</v>
      </c>
      <c r="C4" s="88" t="s">
        <v>103</v>
      </c>
      <c r="D4" s="88" t="s">
        <v>123</v>
      </c>
      <c r="E4" s="88" t="s">
        <v>124</v>
      </c>
      <c r="F4" s="88" t="s">
        <v>108</v>
      </c>
      <c r="G4" s="88" t="s">
        <v>125</v>
      </c>
      <c r="H4" s="88" t="s">
        <v>126</v>
      </c>
      <c r="I4" s="88" t="s">
        <v>127</v>
      </c>
    </row>
    <row r="5" spans="2:9" ht="15" customHeight="1" x14ac:dyDescent="0.3">
      <c r="B5" s="432" t="s">
        <v>355</v>
      </c>
      <c r="C5" s="432"/>
      <c r="D5" s="432"/>
      <c r="E5" s="432"/>
      <c r="F5" s="432"/>
      <c r="G5" s="432"/>
      <c r="H5" s="432"/>
      <c r="I5" s="432"/>
    </row>
    <row r="6" spans="2:9" ht="15" customHeight="1" x14ac:dyDescent="0.3">
      <c r="B6" s="86">
        <v>1</v>
      </c>
      <c r="C6" s="37" t="s">
        <v>527</v>
      </c>
      <c r="D6" s="249">
        <v>43711</v>
      </c>
      <c r="E6" s="24">
        <v>10.210000000000001</v>
      </c>
      <c r="F6" s="24" t="s">
        <v>477</v>
      </c>
      <c r="G6" s="24" t="s">
        <v>477</v>
      </c>
      <c r="H6" s="24" t="s">
        <v>477</v>
      </c>
      <c r="I6" s="87">
        <v>43711</v>
      </c>
    </row>
    <row r="7" spans="2:9" ht="15" customHeight="1" x14ac:dyDescent="0.3">
      <c r="B7" s="86">
        <v>2</v>
      </c>
      <c r="C7" s="37" t="s">
        <v>528</v>
      </c>
      <c r="D7" s="249">
        <v>43404</v>
      </c>
      <c r="E7" s="24">
        <v>6.19</v>
      </c>
      <c r="F7" s="24" t="s">
        <v>477</v>
      </c>
      <c r="G7" s="24" t="s">
        <v>477</v>
      </c>
      <c r="H7" s="24" t="s">
        <v>477</v>
      </c>
      <c r="I7" s="87">
        <v>43774</v>
      </c>
    </row>
    <row r="8" spans="2:9" ht="15" customHeight="1" x14ac:dyDescent="0.3">
      <c r="B8" s="86">
        <v>3</v>
      </c>
      <c r="C8" s="37" t="s">
        <v>529</v>
      </c>
      <c r="D8" s="249">
        <v>43795</v>
      </c>
      <c r="E8" s="24">
        <v>44.85</v>
      </c>
      <c r="F8" s="24" t="s">
        <v>477</v>
      </c>
      <c r="G8" s="24" t="s">
        <v>477</v>
      </c>
      <c r="H8" s="24" t="s">
        <v>477</v>
      </c>
      <c r="I8" s="87">
        <v>43795</v>
      </c>
    </row>
    <row r="9" spans="2:9" ht="15" customHeight="1" x14ac:dyDescent="0.3">
      <c r="B9" s="86">
        <v>4</v>
      </c>
      <c r="C9" s="37" t="s">
        <v>530</v>
      </c>
      <c r="D9" s="249">
        <v>43817</v>
      </c>
      <c r="E9" s="24">
        <v>9.4499999999999993</v>
      </c>
      <c r="F9" s="24" t="s">
        <v>477</v>
      </c>
      <c r="G9" s="24" t="s">
        <v>477</v>
      </c>
      <c r="H9" s="24" t="s">
        <v>477</v>
      </c>
      <c r="I9" s="87">
        <v>43817</v>
      </c>
    </row>
    <row r="10" spans="2:9" ht="15" customHeight="1" x14ac:dyDescent="0.3">
      <c r="B10" s="86">
        <v>5</v>
      </c>
      <c r="C10" s="37" t="s">
        <v>531</v>
      </c>
      <c r="D10" s="249">
        <v>43712</v>
      </c>
      <c r="E10" s="24">
        <v>196.75</v>
      </c>
      <c r="F10" s="24">
        <v>134.07</v>
      </c>
      <c r="G10" s="24">
        <v>75</v>
      </c>
      <c r="H10" s="24">
        <v>72.63</v>
      </c>
      <c r="I10" s="87">
        <v>43838</v>
      </c>
    </row>
    <row r="11" spans="2:9" ht="15" customHeight="1" x14ac:dyDescent="0.3">
      <c r="B11" s="86">
        <v>6</v>
      </c>
      <c r="C11" s="37" t="s">
        <v>532</v>
      </c>
      <c r="D11" s="249">
        <v>43795</v>
      </c>
      <c r="E11" s="24">
        <v>2.2999999999999998</v>
      </c>
      <c r="F11" s="24" t="s">
        <v>477</v>
      </c>
      <c r="G11" s="24" t="s">
        <v>477</v>
      </c>
      <c r="H11" s="24" t="s">
        <v>477</v>
      </c>
      <c r="I11" s="87">
        <v>43951</v>
      </c>
    </row>
    <row r="12" spans="2:9" ht="15" customHeight="1" x14ac:dyDescent="0.3">
      <c r="B12" s="86">
        <v>7</v>
      </c>
      <c r="C12" s="37" t="s">
        <v>533</v>
      </c>
      <c r="D12" s="249">
        <v>43369</v>
      </c>
      <c r="E12" s="24">
        <v>17.670000000000002</v>
      </c>
      <c r="F12" s="24">
        <v>1.97</v>
      </c>
      <c r="G12" s="24">
        <v>1.63</v>
      </c>
      <c r="H12" s="24">
        <v>1.1299999999999999</v>
      </c>
      <c r="I12" s="87">
        <v>43956</v>
      </c>
    </row>
    <row r="13" spans="2:9" ht="15" customHeight="1" x14ac:dyDescent="0.3">
      <c r="B13" s="86">
        <v>8</v>
      </c>
      <c r="C13" s="37" t="s">
        <v>357</v>
      </c>
      <c r="D13" s="249">
        <v>44040</v>
      </c>
      <c r="E13" s="24">
        <v>0.14000000000000001</v>
      </c>
      <c r="F13" s="24" t="s">
        <v>477</v>
      </c>
      <c r="G13" s="24" t="s">
        <v>477</v>
      </c>
      <c r="H13" s="24" t="s">
        <v>477</v>
      </c>
      <c r="I13" s="87">
        <v>44040</v>
      </c>
    </row>
    <row r="14" spans="2:9" ht="15" customHeight="1" x14ac:dyDescent="0.3">
      <c r="B14" s="86">
        <v>9</v>
      </c>
      <c r="C14" s="37" t="s">
        <v>534</v>
      </c>
      <c r="D14" s="249">
        <v>43768</v>
      </c>
      <c r="E14" s="24">
        <v>0.28000000000000003</v>
      </c>
      <c r="F14" s="24">
        <v>0.04</v>
      </c>
      <c r="G14" s="24">
        <v>0.05</v>
      </c>
      <c r="H14" s="24" t="s">
        <v>477</v>
      </c>
      <c r="I14" s="87">
        <v>44076</v>
      </c>
    </row>
    <row r="15" spans="2:9" ht="15" customHeight="1" x14ac:dyDescent="0.3">
      <c r="B15" s="431" t="s">
        <v>356</v>
      </c>
      <c r="C15" s="431"/>
      <c r="D15" s="431"/>
      <c r="E15" s="431"/>
      <c r="F15" s="431"/>
      <c r="G15" s="431"/>
      <c r="H15" s="431"/>
      <c r="I15" s="431"/>
    </row>
    <row r="16" spans="2:9" ht="15" customHeight="1" x14ac:dyDescent="0.3">
      <c r="B16" s="86">
        <v>1</v>
      </c>
      <c r="C16" s="37" t="s">
        <v>535</v>
      </c>
      <c r="D16" s="249">
        <v>43752</v>
      </c>
      <c r="E16" s="24">
        <v>6.6</v>
      </c>
      <c r="F16" s="24">
        <v>0.26</v>
      </c>
      <c r="G16" s="24">
        <v>0.16</v>
      </c>
      <c r="H16" s="24">
        <v>0.04</v>
      </c>
      <c r="I16" s="87">
        <v>44120</v>
      </c>
    </row>
    <row r="17" spans="2:9" ht="15" customHeight="1" x14ac:dyDescent="0.3">
      <c r="B17" s="86">
        <v>2</v>
      </c>
      <c r="C17" s="37" t="s">
        <v>536</v>
      </c>
      <c r="D17" s="249">
        <v>43245</v>
      </c>
      <c r="E17" s="24">
        <v>6.96</v>
      </c>
      <c r="F17" s="24">
        <v>0.59</v>
      </c>
      <c r="G17" s="24">
        <v>0.78</v>
      </c>
      <c r="H17" s="24">
        <v>0.65</v>
      </c>
      <c r="I17" s="87">
        <v>44124</v>
      </c>
    </row>
    <row r="18" spans="2:9" ht="15" customHeight="1" x14ac:dyDescent="0.3">
      <c r="B18" s="86">
        <v>3</v>
      </c>
      <c r="C18" s="37" t="s">
        <v>537</v>
      </c>
      <c r="D18" s="249">
        <v>44151</v>
      </c>
      <c r="E18" s="24">
        <v>0.28000000000000003</v>
      </c>
      <c r="F18" s="24" t="s">
        <v>477</v>
      </c>
      <c r="G18" s="24" t="s">
        <v>477</v>
      </c>
      <c r="H18" s="24" t="s">
        <v>477</v>
      </c>
      <c r="I18" s="87">
        <v>44151</v>
      </c>
    </row>
    <row r="19" spans="2:9" ht="15" customHeight="1" x14ac:dyDescent="0.3">
      <c r="B19" s="86">
        <v>4</v>
      </c>
      <c r="C19" s="37" t="s">
        <v>538</v>
      </c>
      <c r="D19" s="249">
        <v>43357</v>
      </c>
      <c r="E19" s="24">
        <v>4.93</v>
      </c>
      <c r="F19" s="24" t="s">
        <v>477</v>
      </c>
      <c r="G19" s="24" t="s">
        <v>477</v>
      </c>
      <c r="H19" s="24" t="s">
        <v>477</v>
      </c>
      <c r="I19" s="87">
        <v>44155</v>
      </c>
    </row>
    <row r="20" spans="2:9" ht="15" customHeight="1" x14ac:dyDescent="0.3">
      <c r="B20" s="86">
        <v>5</v>
      </c>
      <c r="C20" s="37" t="s">
        <v>539</v>
      </c>
      <c r="D20" s="249">
        <v>43181</v>
      </c>
      <c r="E20" s="24">
        <v>13.39</v>
      </c>
      <c r="F20" s="24">
        <v>6.34</v>
      </c>
      <c r="G20" s="24">
        <v>18.940000000000001</v>
      </c>
      <c r="H20" s="24">
        <v>13.07</v>
      </c>
      <c r="I20" s="87">
        <v>44159</v>
      </c>
    </row>
    <row r="21" spans="2:9" ht="15" customHeight="1" x14ac:dyDescent="0.3">
      <c r="B21" s="86">
        <v>6</v>
      </c>
      <c r="C21" s="37" t="s">
        <v>540</v>
      </c>
      <c r="D21" s="249">
        <v>43620</v>
      </c>
      <c r="E21" s="24">
        <v>11.22</v>
      </c>
      <c r="F21" s="24">
        <v>0.4</v>
      </c>
      <c r="G21" s="24">
        <v>0.7</v>
      </c>
      <c r="H21" s="24">
        <v>0.52</v>
      </c>
      <c r="I21" s="87">
        <v>44169</v>
      </c>
    </row>
    <row r="22" spans="2:9" ht="15" customHeight="1" x14ac:dyDescent="0.3">
      <c r="B22" s="86">
        <v>7</v>
      </c>
      <c r="C22" s="37" t="s">
        <v>541</v>
      </c>
      <c r="D22" s="249">
        <v>43663</v>
      </c>
      <c r="E22" s="24">
        <v>9.1999999999999993</v>
      </c>
      <c r="F22" s="24" t="s">
        <v>477</v>
      </c>
      <c r="G22" s="24" t="s">
        <v>477</v>
      </c>
      <c r="H22" s="24" t="s">
        <v>477</v>
      </c>
      <c r="I22" s="87">
        <v>44175</v>
      </c>
    </row>
    <row r="23" spans="2:9" ht="15" customHeight="1" x14ac:dyDescent="0.3">
      <c r="B23" s="86">
        <v>8</v>
      </c>
      <c r="C23" s="37" t="s">
        <v>542</v>
      </c>
      <c r="D23" s="249">
        <v>43833</v>
      </c>
      <c r="E23" s="24">
        <v>0.06</v>
      </c>
      <c r="F23" s="24">
        <v>0.01</v>
      </c>
      <c r="G23" s="24" t="s">
        <v>477</v>
      </c>
      <c r="H23" s="24" t="s">
        <v>477</v>
      </c>
      <c r="I23" s="87">
        <v>44182</v>
      </c>
    </row>
    <row r="24" spans="2:9" ht="15" customHeight="1" x14ac:dyDescent="0.3">
      <c r="B24" s="86">
        <v>9</v>
      </c>
      <c r="C24" s="37" t="s">
        <v>543</v>
      </c>
      <c r="D24" s="249">
        <v>43731</v>
      </c>
      <c r="E24" s="24">
        <v>44.61</v>
      </c>
      <c r="F24" s="24">
        <v>0.1</v>
      </c>
      <c r="G24" s="24" t="s">
        <v>477</v>
      </c>
      <c r="H24" s="24" t="s">
        <v>477</v>
      </c>
      <c r="I24" s="87">
        <v>44187</v>
      </c>
    </row>
    <row r="25" spans="2:9" ht="15" customHeight="1" x14ac:dyDescent="0.3">
      <c r="B25" s="433" t="s">
        <v>358</v>
      </c>
      <c r="C25" s="433"/>
      <c r="D25" s="433"/>
      <c r="E25" s="94">
        <v>97.25</v>
      </c>
      <c r="F25" s="94">
        <v>7.7</v>
      </c>
      <c r="G25" s="94">
        <v>20.58</v>
      </c>
      <c r="H25" s="94">
        <v>14.28</v>
      </c>
      <c r="I25" s="91" t="s">
        <v>477</v>
      </c>
    </row>
    <row r="26" spans="2:9" ht="15" customHeight="1" x14ac:dyDescent="0.3">
      <c r="B26" s="434" t="s">
        <v>359</v>
      </c>
      <c r="C26" s="434"/>
      <c r="D26" s="434"/>
      <c r="E26" s="93">
        <v>12053.81</v>
      </c>
      <c r="F26" s="93">
        <v>294.56</v>
      </c>
      <c r="G26" s="93">
        <v>282.60000000000002</v>
      </c>
      <c r="H26" s="93">
        <v>264.74</v>
      </c>
      <c r="I26" s="93" t="s">
        <v>477</v>
      </c>
    </row>
    <row r="27" spans="2:9" ht="39" customHeight="1" x14ac:dyDescent="0.3">
      <c r="B27" s="429" t="s">
        <v>544</v>
      </c>
      <c r="C27" s="430"/>
      <c r="D27" s="430"/>
      <c r="E27" s="430"/>
      <c r="F27" s="430"/>
      <c r="G27" s="430"/>
      <c r="H27" s="430"/>
      <c r="I27" s="430"/>
    </row>
    <row r="28" spans="2:9" ht="12.95" customHeight="1" x14ac:dyDescent="0.3">
      <c r="B28" s="421"/>
      <c r="C28" s="421"/>
      <c r="D28" s="421"/>
      <c r="E28" s="421"/>
      <c r="F28" s="421"/>
      <c r="G28" s="421"/>
      <c r="H28" s="421"/>
      <c r="I28" s="421"/>
    </row>
    <row r="29" spans="2:9" ht="12.95" customHeight="1" x14ac:dyDescent="0.3">
      <c r="B29" s="421"/>
      <c r="C29" s="421"/>
      <c r="D29" s="421"/>
      <c r="E29" s="421"/>
      <c r="F29" s="421"/>
      <c r="G29" s="421"/>
      <c r="H29" s="421"/>
      <c r="I29" s="421"/>
    </row>
    <row r="30" spans="2:9" ht="12.95" customHeight="1" x14ac:dyDescent="0.3">
      <c r="B30" s="421"/>
      <c r="C30" s="421"/>
      <c r="D30" s="421"/>
      <c r="E30" s="421"/>
      <c r="F30" s="421"/>
      <c r="G30" s="421"/>
      <c r="H30" s="421"/>
      <c r="I30" s="421"/>
    </row>
    <row r="31" spans="2:9" ht="12.95" customHeight="1" x14ac:dyDescent="0.3">
      <c r="B31" s="421"/>
      <c r="C31" s="421"/>
      <c r="D31" s="421"/>
      <c r="E31" s="421"/>
      <c r="F31" s="421"/>
      <c r="G31" s="421"/>
      <c r="H31" s="421"/>
      <c r="I31" s="421"/>
    </row>
    <row r="32" spans="2:9" x14ac:dyDescent="0.3">
      <c r="B32" s="59"/>
    </row>
  </sheetData>
  <mergeCells count="11">
    <mergeCell ref="B29:I29"/>
    <mergeCell ref="B30:I30"/>
    <mergeCell ref="B31:I31"/>
    <mergeCell ref="B25:D25"/>
    <mergeCell ref="B26:D26"/>
    <mergeCell ref="B28:I28"/>
    <mergeCell ref="B2:I2"/>
    <mergeCell ref="B3:I3"/>
    <mergeCell ref="B27:I27"/>
    <mergeCell ref="B15:I15"/>
    <mergeCell ref="B5:I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CA23-4DDA-415C-9B57-C489507F10D4}">
  <sheetPr codeName="Sheet13">
    <tabColor theme="4" tint="0.39997558519241921"/>
  </sheetPr>
  <dimension ref="J2:P22"/>
  <sheetViews>
    <sheetView showGridLines="0" zoomScaleNormal="100" workbookViewId="0">
      <selection activeCell="R21" sqref="R21"/>
    </sheetView>
  </sheetViews>
  <sheetFormatPr defaultColWidth="9" defaultRowHeight="12.75" x14ac:dyDescent="0.2"/>
  <cols>
    <col min="1" max="1" width="2.25" style="6" customWidth="1"/>
    <col min="2" max="9" width="6.875" style="6" customWidth="1"/>
    <col min="10" max="10" width="3.75" style="6" customWidth="1"/>
    <col min="11" max="11" width="2" style="334" customWidth="1"/>
    <col min="12" max="12" width="2.875" style="6" customWidth="1"/>
    <col min="13" max="13" width="36.875" style="6" customWidth="1"/>
    <col min="14" max="14" width="16.125" style="6" customWidth="1"/>
    <col min="15" max="15" width="12.625" style="6" customWidth="1"/>
    <col min="16" max="16384" width="9" style="6"/>
  </cols>
  <sheetData>
    <row r="2" spans="10:16" ht="15.75" x14ac:dyDescent="0.2">
      <c r="M2" s="438" t="s">
        <v>628</v>
      </c>
      <c r="N2" s="438"/>
      <c r="O2" s="438"/>
    </row>
    <row r="3" spans="10:16" ht="8.1" customHeight="1" x14ac:dyDescent="0.2">
      <c r="M3" s="97"/>
      <c r="N3" s="97"/>
      <c r="O3" s="97"/>
    </row>
    <row r="4" spans="10:16" ht="14.25" customHeight="1" x14ac:dyDescent="0.2">
      <c r="M4" s="437" t="s">
        <v>129</v>
      </c>
      <c r="N4" s="437" t="s">
        <v>130</v>
      </c>
      <c r="O4" s="437"/>
    </row>
    <row r="5" spans="10:16" ht="28.5" customHeight="1" x14ac:dyDescent="0.2">
      <c r="M5" s="437"/>
      <c r="N5" s="61" t="s">
        <v>131</v>
      </c>
      <c r="O5" s="61" t="s">
        <v>24</v>
      </c>
    </row>
    <row r="6" spans="10:16" customFormat="1" ht="15" customHeight="1" x14ac:dyDescent="0.3">
      <c r="J6" s="6"/>
      <c r="K6" s="335"/>
      <c r="M6" s="57" t="s">
        <v>134</v>
      </c>
      <c r="N6" s="6">
        <v>88</v>
      </c>
      <c r="O6" s="6">
        <v>497</v>
      </c>
    </row>
    <row r="7" spans="10:16" ht="15" customHeight="1" x14ac:dyDescent="0.3">
      <c r="M7" s="57" t="s">
        <v>132</v>
      </c>
      <c r="N7" s="161">
        <v>100</v>
      </c>
      <c r="O7" s="161">
        <v>391</v>
      </c>
      <c r="P7"/>
    </row>
    <row r="8" spans="10:16" ht="23.25" customHeight="1" x14ac:dyDescent="0.3">
      <c r="M8" s="57" t="s">
        <v>133</v>
      </c>
      <c r="N8" s="161">
        <v>6</v>
      </c>
      <c r="O8" s="161">
        <v>40</v>
      </c>
      <c r="P8"/>
    </row>
    <row r="9" spans="10:16" ht="15" customHeight="1" x14ac:dyDescent="0.3">
      <c r="M9" s="57" t="s">
        <v>135</v>
      </c>
      <c r="N9" s="161">
        <v>0</v>
      </c>
      <c r="O9" s="161">
        <v>4</v>
      </c>
      <c r="P9"/>
    </row>
    <row r="10" spans="10:16" ht="15" customHeight="1" x14ac:dyDescent="0.2">
      <c r="M10" s="49" t="s">
        <v>26</v>
      </c>
      <c r="N10" s="92">
        <v>194</v>
      </c>
      <c r="O10" s="92">
        <v>932</v>
      </c>
    </row>
    <row r="12" spans="10:16" x14ac:dyDescent="0.2">
      <c r="M12" s="296"/>
      <c r="N12" s="296"/>
      <c r="O12" s="296"/>
    </row>
    <row r="13" spans="10:16" x14ac:dyDescent="0.2">
      <c r="M13" s="296"/>
      <c r="N13" s="296"/>
      <c r="O13" s="296"/>
    </row>
    <row r="14" spans="10:16" x14ac:dyDescent="0.2">
      <c r="M14" s="297"/>
      <c r="N14" s="435"/>
      <c r="O14" s="436"/>
    </row>
    <row r="15" spans="10:16" x14ac:dyDescent="0.2">
      <c r="M15" s="297" t="s">
        <v>129</v>
      </c>
      <c r="N15" s="296" t="s">
        <v>26</v>
      </c>
      <c r="O15" s="296"/>
    </row>
    <row r="16" spans="10:16" x14ac:dyDescent="0.2">
      <c r="M16" s="303" t="s">
        <v>627</v>
      </c>
      <c r="N16" s="296">
        <v>585</v>
      </c>
      <c r="O16" s="296"/>
    </row>
    <row r="17" spans="13:15" x14ac:dyDescent="0.2">
      <c r="M17" s="303" t="s">
        <v>688</v>
      </c>
      <c r="N17" s="296">
        <v>491</v>
      </c>
      <c r="O17" s="296"/>
    </row>
    <row r="18" spans="13:15" x14ac:dyDescent="0.2">
      <c r="M18" s="303" t="s">
        <v>689</v>
      </c>
      <c r="N18" s="296">
        <v>46</v>
      </c>
      <c r="O18" s="296"/>
    </row>
    <row r="19" spans="13:15" x14ac:dyDescent="0.2">
      <c r="M19" s="303" t="s">
        <v>690</v>
      </c>
      <c r="N19" s="296">
        <v>4</v>
      </c>
      <c r="O19" s="296"/>
    </row>
    <row r="20" spans="13:15" x14ac:dyDescent="0.2">
      <c r="M20" s="324" t="s">
        <v>26</v>
      </c>
      <c r="N20" s="296">
        <v>1126</v>
      </c>
      <c r="O20" s="296"/>
    </row>
    <row r="21" spans="13:15" x14ac:dyDescent="0.2">
      <c r="M21" s="296"/>
      <c r="N21" s="296"/>
      <c r="O21" s="296"/>
    </row>
    <row r="22" spans="13:15" x14ac:dyDescent="0.2">
      <c r="M22" s="296"/>
      <c r="N22" s="296"/>
      <c r="O22" s="296"/>
    </row>
  </sheetData>
  <mergeCells count="4">
    <mergeCell ref="N14:O14"/>
    <mergeCell ref="M4:M5"/>
    <mergeCell ref="N4:O4"/>
    <mergeCell ref="M2:O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E012A-8385-44B6-B249-B2F1D3A2A0E2}">
  <sheetPr codeName="Sheet14">
    <tabColor theme="4" tint="0.39997558519241921"/>
  </sheetPr>
  <dimension ref="A2:M29"/>
  <sheetViews>
    <sheetView showGridLines="0" zoomScaleNormal="80" workbookViewId="0">
      <selection activeCell="I2" sqref="I2"/>
    </sheetView>
  </sheetViews>
  <sheetFormatPr defaultColWidth="9" defaultRowHeight="12.75" x14ac:dyDescent="0.2"/>
  <cols>
    <col min="1" max="1" width="2.625" style="6" customWidth="1"/>
    <col min="2" max="2" width="18.375" style="6" customWidth="1"/>
    <col min="3" max="7" width="10.625" style="6" customWidth="1"/>
    <col min="8" max="16384" width="9" style="6"/>
  </cols>
  <sheetData>
    <row r="2" spans="1:13" ht="16.5" customHeight="1" x14ac:dyDescent="0.2">
      <c r="A2" s="99"/>
      <c r="B2" s="413" t="s">
        <v>629</v>
      </c>
      <c r="C2" s="413"/>
      <c r="D2" s="413"/>
      <c r="E2" s="413"/>
      <c r="F2" s="413"/>
      <c r="G2" s="413"/>
    </row>
    <row r="3" spans="1:13" x14ac:dyDescent="0.2">
      <c r="B3" s="428" t="s">
        <v>152</v>
      </c>
      <c r="C3" s="428"/>
      <c r="D3" s="428"/>
      <c r="E3" s="428"/>
      <c r="F3" s="428"/>
      <c r="G3" s="428"/>
    </row>
    <row r="4" spans="1:13" s="103" customFormat="1" ht="39" customHeight="1" x14ac:dyDescent="0.3">
      <c r="B4" s="104" t="s">
        <v>136</v>
      </c>
      <c r="C4" s="105" t="s">
        <v>153</v>
      </c>
      <c r="D4" s="104" t="s">
        <v>137</v>
      </c>
      <c r="E4" s="104" t="s">
        <v>108</v>
      </c>
      <c r="F4" s="104" t="s">
        <v>138</v>
      </c>
      <c r="G4" s="104" t="s">
        <v>139</v>
      </c>
      <c r="M4" s="106"/>
    </row>
    <row r="5" spans="1:13" ht="15" customHeight="1" x14ac:dyDescent="0.2">
      <c r="B5" s="445" t="s">
        <v>546</v>
      </c>
      <c r="C5" s="445"/>
      <c r="D5" s="445"/>
      <c r="E5" s="445"/>
      <c r="F5" s="445"/>
      <c r="G5" s="445"/>
      <c r="M5" s="59"/>
    </row>
    <row r="6" spans="1:13" ht="15" customHeight="1" x14ac:dyDescent="0.2">
      <c r="B6" s="205">
        <v>52</v>
      </c>
      <c r="C6" s="207">
        <v>20</v>
      </c>
      <c r="D6" s="207">
        <v>585.85</v>
      </c>
      <c r="E6" s="207">
        <v>87.59</v>
      </c>
      <c r="F6" s="207">
        <v>93.81</v>
      </c>
      <c r="G6" s="207">
        <v>93.24</v>
      </c>
    </row>
    <row r="7" spans="1:13" ht="15" customHeight="1" x14ac:dyDescent="0.2">
      <c r="B7" s="218" t="s">
        <v>140</v>
      </c>
      <c r="C7" s="220" t="s">
        <v>477</v>
      </c>
      <c r="D7" s="220" t="s">
        <v>477</v>
      </c>
      <c r="E7" s="440">
        <v>682.44</v>
      </c>
      <c r="F7" s="440" t="s">
        <v>547</v>
      </c>
      <c r="G7" s="161">
        <v>37.15</v>
      </c>
    </row>
    <row r="8" spans="1:13" ht="15" customHeight="1" x14ac:dyDescent="0.2">
      <c r="B8" s="217" t="s">
        <v>141</v>
      </c>
      <c r="C8" s="219">
        <v>1059</v>
      </c>
      <c r="D8" s="219">
        <v>22618.61</v>
      </c>
      <c r="E8" s="440"/>
      <c r="F8" s="440"/>
      <c r="G8" s="219">
        <v>530.96</v>
      </c>
    </row>
    <row r="9" spans="1:13" ht="15" customHeight="1" x14ac:dyDescent="0.2">
      <c r="B9" s="217" t="s">
        <v>142</v>
      </c>
      <c r="C9" s="219">
        <v>547</v>
      </c>
      <c r="D9" s="219">
        <v>8.33</v>
      </c>
      <c r="E9" s="440"/>
      <c r="F9" s="440"/>
      <c r="G9" s="219">
        <v>1.44</v>
      </c>
    </row>
    <row r="10" spans="1:13" ht="15" customHeight="1" x14ac:dyDescent="0.2">
      <c r="B10" s="217" t="s">
        <v>143</v>
      </c>
      <c r="C10" s="219">
        <v>197</v>
      </c>
      <c r="D10" s="219">
        <v>1106.21</v>
      </c>
      <c r="E10" s="440"/>
      <c r="F10" s="440"/>
      <c r="G10" s="219">
        <v>14.21</v>
      </c>
    </row>
    <row r="11" spans="1:13" ht="15" customHeight="1" x14ac:dyDescent="0.2">
      <c r="B11" s="217" t="s">
        <v>144</v>
      </c>
      <c r="C11" s="219">
        <v>145</v>
      </c>
      <c r="D11" s="219">
        <v>2050.0500000000002</v>
      </c>
      <c r="E11" s="440"/>
      <c r="F11" s="440"/>
      <c r="G11" s="219">
        <v>10.39</v>
      </c>
    </row>
    <row r="12" spans="1:13" ht="15" customHeight="1" x14ac:dyDescent="0.2">
      <c r="B12" s="217" t="s">
        <v>145</v>
      </c>
      <c r="C12" s="219">
        <v>669</v>
      </c>
      <c r="D12" s="219">
        <v>812.7</v>
      </c>
      <c r="E12" s="440"/>
      <c r="F12" s="440"/>
      <c r="G12" s="219">
        <v>32.51</v>
      </c>
    </row>
    <row r="13" spans="1:13" ht="15" customHeight="1" x14ac:dyDescent="0.2">
      <c r="B13" s="217" t="s">
        <v>146</v>
      </c>
      <c r="C13" s="219">
        <v>0</v>
      </c>
      <c r="D13" s="219">
        <v>0</v>
      </c>
      <c r="E13" s="440"/>
      <c r="F13" s="440"/>
      <c r="G13" s="219">
        <v>0</v>
      </c>
    </row>
    <row r="14" spans="1:13" ht="15" customHeight="1" x14ac:dyDescent="0.2">
      <c r="B14" s="217" t="s">
        <v>147</v>
      </c>
      <c r="C14" s="219">
        <v>85</v>
      </c>
      <c r="D14" s="219">
        <v>11.77</v>
      </c>
      <c r="E14" s="440"/>
      <c r="F14" s="440"/>
      <c r="G14" s="161">
        <v>1.51</v>
      </c>
    </row>
    <row r="15" spans="1:13" ht="15" customHeight="1" x14ac:dyDescent="0.2">
      <c r="B15" s="101" t="s">
        <v>148</v>
      </c>
      <c r="C15" s="92">
        <v>2722</v>
      </c>
      <c r="D15" s="92">
        <v>27193.52</v>
      </c>
      <c r="E15" s="92">
        <v>770.03</v>
      </c>
      <c r="F15" s="92" t="s">
        <v>548</v>
      </c>
      <c r="G15" s="92">
        <v>721.41</v>
      </c>
    </row>
    <row r="16" spans="1:13" ht="15" customHeight="1" x14ac:dyDescent="0.2">
      <c r="B16" s="441" t="s">
        <v>545</v>
      </c>
      <c r="C16" s="441"/>
      <c r="D16" s="441"/>
      <c r="E16" s="441"/>
      <c r="F16" s="441"/>
      <c r="G16" s="441"/>
    </row>
    <row r="17" spans="2:7" ht="15" customHeight="1" x14ac:dyDescent="0.2">
      <c r="B17" s="57" t="s">
        <v>140</v>
      </c>
      <c r="C17" s="82"/>
      <c r="D17" s="82"/>
      <c r="E17" s="446" t="s">
        <v>549</v>
      </c>
      <c r="F17" s="442" t="s">
        <v>149</v>
      </c>
      <c r="G17" s="442" t="s">
        <v>149</v>
      </c>
    </row>
    <row r="18" spans="2:7" ht="15" customHeight="1" x14ac:dyDescent="0.2">
      <c r="B18" s="57" t="s">
        <v>141</v>
      </c>
      <c r="C18" s="67">
        <v>36884</v>
      </c>
      <c r="D18" s="67">
        <v>433497.07</v>
      </c>
      <c r="E18" s="440"/>
      <c r="F18" s="443"/>
      <c r="G18" s="443"/>
    </row>
    <row r="19" spans="2:7" ht="15" customHeight="1" x14ac:dyDescent="0.2">
      <c r="B19" s="57" t="s">
        <v>142</v>
      </c>
      <c r="C19" s="67">
        <v>26443</v>
      </c>
      <c r="D19" s="67">
        <v>1240.23</v>
      </c>
      <c r="E19" s="440"/>
      <c r="F19" s="443"/>
      <c r="G19" s="443"/>
    </row>
    <row r="20" spans="2:7" ht="15" customHeight="1" x14ac:dyDescent="0.2">
      <c r="B20" s="57" t="s">
        <v>143</v>
      </c>
      <c r="C20" s="67">
        <v>8929</v>
      </c>
      <c r="D20" s="67">
        <v>101475.07</v>
      </c>
      <c r="E20" s="440"/>
      <c r="F20" s="443"/>
      <c r="G20" s="443"/>
    </row>
    <row r="21" spans="2:7" ht="15" customHeight="1" x14ac:dyDescent="0.2">
      <c r="B21" s="57" t="s">
        <v>144</v>
      </c>
      <c r="C21" s="67">
        <v>832</v>
      </c>
      <c r="D21" s="67">
        <v>20604.77</v>
      </c>
      <c r="E21" s="440"/>
      <c r="F21" s="443"/>
      <c r="G21" s="443"/>
    </row>
    <row r="22" spans="2:7" ht="15" customHeight="1" x14ac:dyDescent="0.2">
      <c r="B22" s="57" t="s">
        <v>145</v>
      </c>
      <c r="C22" s="67">
        <v>1956338</v>
      </c>
      <c r="D22" s="67">
        <v>29950.23</v>
      </c>
      <c r="E22" s="440"/>
      <c r="F22" s="443"/>
      <c r="G22" s="443"/>
    </row>
    <row r="23" spans="2:7" ht="15" customHeight="1" x14ac:dyDescent="0.2">
      <c r="B23" s="57" t="s">
        <v>146</v>
      </c>
      <c r="C23" s="67">
        <v>4</v>
      </c>
      <c r="D23" s="67">
        <v>11.54</v>
      </c>
      <c r="E23" s="440"/>
      <c r="F23" s="443"/>
      <c r="G23" s="443"/>
    </row>
    <row r="24" spans="2:7" ht="15" customHeight="1" x14ac:dyDescent="0.2">
      <c r="B24" s="57" t="s">
        <v>147</v>
      </c>
      <c r="C24" s="67">
        <v>688</v>
      </c>
      <c r="D24" s="67">
        <v>2636.78</v>
      </c>
      <c r="E24" s="440"/>
      <c r="F24" s="443"/>
      <c r="G24" s="443"/>
    </row>
    <row r="25" spans="2:7" ht="15" customHeight="1" x14ac:dyDescent="0.2">
      <c r="B25" s="49" t="s">
        <v>150</v>
      </c>
      <c r="C25" s="93">
        <v>2030118</v>
      </c>
      <c r="D25" s="93">
        <v>589415.68999999994</v>
      </c>
      <c r="E25" s="447"/>
      <c r="F25" s="443"/>
      <c r="G25" s="443"/>
    </row>
    <row r="26" spans="2:7" ht="15" customHeight="1" x14ac:dyDescent="0.2">
      <c r="B26" s="102" t="s">
        <v>151</v>
      </c>
      <c r="C26" s="90">
        <v>2032840</v>
      </c>
      <c r="D26" s="90">
        <v>616609.21</v>
      </c>
      <c r="E26" s="89">
        <v>31280.17</v>
      </c>
      <c r="F26" s="444"/>
      <c r="G26" s="444"/>
    </row>
    <row r="27" spans="2:7" ht="71.25" customHeight="1" x14ac:dyDescent="0.2">
      <c r="B27" s="439" t="s">
        <v>696</v>
      </c>
      <c r="C27" s="414"/>
      <c r="D27" s="414"/>
      <c r="E27" s="414"/>
      <c r="F27" s="414"/>
      <c r="G27" s="414"/>
    </row>
    <row r="28" spans="2:7" x14ac:dyDescent="0.2">
      <c r="B28" s="421"/>
      <c r="C28" s="421"/>
      <c r="D28" s="421"/>
      <c r="E28" s="421"/>
      <c r="F28" s="421"/>
      <c r="G28" s="421"/>
    </row>
    <row r="29" spans="2:7" ht="40.5" customHeight="1" x14ac:dyDescent="0.2">
      <c r="B29" s="415"/>
      <c r="C29" s="415"/>
      <c r="D29" s="415"/>
      <c r="E29" s="415"/>
      <c r="F29" s="415"/>
      <c r="G29" s="415"/>
    </row>
  </sheetData>
  <mergeCells count="12">
    <mergeCell ref="B2:G2"/>
    <mergeCell ref="B27:G27"/>
    <mergeCell ref="B28:G28"/>
    <mergeCell ref="B29:G29"/>
    <mergeCell ref="E7:E14"/>
    <mergeCell ref="F7:F14"/>
    <mergeCell ref="B16:G16"/>
    <mergeCell ref="F17:F26"/>
    <mergeCell ref="G17:G26"/>
    <mergeCell ref="B3:G3"/>
    <mergeCell ref="B5:G5"/>
    <mergeCell ref="E17:E2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B0BE-D08F-45EA-BEED-AB4E081EE56D}">
  <sheetPr codeName="Sheet15">
    <tabColor theme="4" tint="0.39997558519241921"/>
  </sheetPr>
  <dimension ref="K2:R47"/>
  <sheetViews>
    <sheetView showGridLines="0" zoomScaleNormal="100" workbookViewId="0">
      <selection activeCell="K18" sqref="K18"/>
    </sheetView>
  </sheetViews>
  <sheetFormatPr defaultColWidth="9" defaultRowHeight="12.75" x14ac:dyDescent="0.2"/>
  <cols>
    <col min="1" max="1" width="2.25" style="6" customWidth="1"/>
    <col min="2" max="9" width="9" style="6"/>
    <col min="10" max="10" width="2.625" style="6" customWidth="1"/>
    <col min="11" max="11" width="4.25" style="334" customWidth="1"/>
    <col min="12" max="12" width="4" style="6" customWidth="1"/>
    <col min="13" max="13" width="24.875" style="6" customWidth="1"/>
    <col min="14" max="16" width="9" style="6"/>
    <col min="17" max="17" width="14.875" style="6" customWidth="1"/>
    <col min="18" max="18" width="42.875" style="6" customWidth="1"/>
    <col min="19" max="16384" width="9" style="6"/>
  </cols>
  <sheetData>
    <row r="2" spans="11:18" ht="18.75" customHeight="1" x14ac:dyDescent="0.2">
      <c r="M2" s="413" t="s">
        <v>630</v>
      </c>
      <c r="N2" s="413"/>
      <c r="O2" s="413"/>
      <c r="P2" s="413"/>
      <c r="Q2" s="413"/>
      <c r="R2" s="413"/>
    </row>
    <row r="3" spans="11:18" x14ac:dyDescent="0.2">
      <c r="M3" s="428" t="s">
        <v>128</v>
      </c>
      <c r="N3" s="428"/>
      <c r="O3" s="428"/>
      <c r="P3" s="428"/>
      <c r="Q3" s="428"/>
      <c r="R3" s="428"/>
    </row>
    <row r="4" spans="11:18" ht="28.5" customHeight="1" x14ac:dyDescent="0.2">
      <c r="M4" s="437" t="s">
        <v>103</v>
      </c>
      <c r="N4" s="437" t="s">
        <v>154</v>
      </c>
      <c r="O4" s="437"/>
      <c r="P4" s="437"/>
      <c r="Q4" s="437" t="s">
        <v>155</v>
      </c>
      <c r="R4" s="416" t="s">
        <v>360</v>
      </c>
    </row>
    <row r="5" spans="11:18" ht="38.25" x14ac:dyDescent="0.2">
      <c r="M5" s="416"/>
      <c r="N5" s="105" t="s">
        <v>156</v>
      </c>
      <c r="O5" s="105" t="s">
        <v>157</v>
      </c>
      <c r="P5" s="105" t="s">
        <v>158</v>
      </c>
      <c r="Q5" s="416"/>
      <c r="R5" s="453"/>
    </row>
    <row r="6" spans="11:18" ht="15" customHeight="1" x14ac:dyDescent="0.3">
      <c r="K6" s="335"/>
      <c r="M6" s="451" t="s">
        <v>159</v>
      </c>
      <c r="N6" s="451"/>
      <c r="O6" s="451"/>
      <c r="P6" s="451"/>
      <c r="Q6" s="451"/>
      <c r="R6" s="451"/>
    </row>
    <row r="7" spans="11:18" ht="15" customHeight="1" x14ac:dyDescent="0.2">
      <c r="M7" s="165" t="s">
        <v>160</v>
      </c>
      <c r="N7" s="70">
        <v>13175</v>
      </c>
      <c r="O7" s="70">
        <v>5320</v>
      </c>
      <c r="P7" s="70">
        <v>40.380000000000003</v>
      </c>
      <c r="Q7" s="326">
        <v>183.45</v>
      </c>
      <c r="R7" s="57" t="s">
        <v>161</v>
      </c>
    </row>
    <row r="8" spans="11:18" ht="15" customHeight="1" x14ac:dyDescent="0.2">
      <c r="M8" s="165" t="s">
        <v>162</v>
      </c>
      <c r="N8" s="70">
        <v>56022</v>
      </c>
      <c r="O8" s="70">
        <v>35571</v>
      </c>
      <c r="P8" s="70">
        <v>63.5</v>
      </c>
      <c r="Q8" s="326">
        <v>252.88</v>
      </c>
      <c r="R8" s="57" t="s">
        <v>163</v>
      </c>
    </row>
    <row r="9" spans="11:18" ht="15" customHeight="1" x14ac:dyDescent="0.2">
      <c r="M9" s="165" t="s">
        <v>164</v>
      </c>
      <c r="N9" s="70">
        <v>11015</v>
      </c>
      <c r="O9" s="70">
        <v>2892</v>
      </c>
      <c r="P9" s="70">
        <v>26.26</v>
      </c>
      <c r="Q9" s="326">
        <v>123.35</v>
      </c>
      <c r="R9" s="57" t="s">
        <v>165</v>
      </c>
    </row>
    <row r="10" spans="11:18" ht="15" customHeight="1" x14ac:dyDescent="0.2">
      <c r="M10" s="165" t="s">
        <v>166</v>
      </c>
      <c r="N10" s="70">
        <v>49473</v>
      </c>
      <c r="O10" s="70">
        <v>41018</v>
      </c>
      <c r="P10" s="70">
        <v>82.91</v>
      </c>
      <c r="Q10" s="326">
        <v>266.64999999999998</v>
      </c>
      <c r="R10" s="57" t="s">
        <v>167</v>
      </c>
    </row>
    <row r="11" spans="11:18" ht="30" customHeight="1" x14ac:dyDescent="0.2">
      <c r="M11" s="165" t="s">
        <v>168</v>
      </c>
      <c r="N11" s="70">
        <v>29523</v>
      </c>
      <c r="O11" s="70">
        <v>5052</v>
      </c>
      <c r="P11" s="70">
        <v>17.11</v>
      </c>
      <c r="Q11" s="326">
        <v>115.39</v>
      </c>
      <c r="R11" s="52" t="s">
        <v>169</v>
      </c>
    </row>
    <row r="12" spans="11:18" ht="15" customHeight="1" x14ac:dyDescent="0.2">
      <c r="M12" s="165" t="s">
        <v>170</v>
      </c>
      <c r="N12" s="70">
        <v>7365</v>
      </c>
      <c r="O12" s="70">
        <v>3691</v>
      </c>
      <c r="P12" s="70">
        <v>50.12</v>
      </c>
      <c r="Q12" s="326">
        <v>387.44</v>
      </c>
      <c r="R12" s="57" t="s">
        <v>171</v>
      </c>
    </row>
    <row r="13" spans="11:18" ht="15" customHeight="1" x14ac:dyDescent="0.2">
      <c r="M13" s="165" t="s">
        <v>172</v>
      </c>
      <c r="N13" s="70">
        <v>47158</v>
      </c>
      <c r="O13" s="70">
        <v>19350</v>
      </c>
      <c r="P13" s="70">
        <v>41.03</v>
      </c>
      <c r="Q13" s="326">
        <v>209.12</v>
      </c>
      <c r="R13" s="57" t="s">
        <v>173</v>
      </c>
    </row>
    <row r="14" spans="11:18" ht="15" customHeight="1" x14ac:dyDescent="0.2">
      <c r="M14" s="165" t="s">
        <v>174</v>
      </c>
      <c r="N14" s="70">
        <v>23176</v>
      </c>
      <c r="O14" s="70">
        <v>23223</v>
      </c>
      <c r="P14" s="70">
        <v>100.2</v>
      </c>
      <c r="Q14" s="326">
        <v>130.82</v>
      </c>
      <c r="R14" s="57" t="s">
        <v>175</v>
      </c>
    </row>
    <row r="15" spans="11:18" ht="15" customHeight="1" x14ac:dyDescent="0.2">
      <c r="M15" s="165" t="s">
        <v>111</v>
      </c>
      <c r="N15" s="70">
        <v>12641</v>
      </c>
      <c r="O15" s="70">
        <v>2615</v>
      </c>
      <c r="P15" s="70">
        <v>20.68</v>
      </c>
      <c r="Q15" s="326">
        <v>169.65</v>
      </c>
      <c r="R15" s="57" t="s">
        <v>361</v>
      </c>
    </row>
    <row r="16" spans="11:18" ht="15" customHeight="1" x14ac:dyDescent="0.2">
      <c r="M16" s="452" t="s">
        <v>176</v>
      </c>
      <c r="N16" s="452"/>
      <c r="O16" s="452"/>
      <c r="P16" s="452"/>
      <c r="Q16" s="452"/>
      <c r="R16" s="452"/>
    </row>
    <row r="17" spans="13:18" ht="15" customHeight="1" x14ac:dyDescent="0.2">
      <c r="M17" s="72" t="s">
        <v>177</v>
      </c>
      <c r="N17" s="448" t="s">
        <v>178</v>
      </c>
      <c r="O17" s="448"/>
      <c r="P17" s="448"/>
      <c r="Q17" s="448"/>
      <c r="R17" s="448"/>
    </row>
    <row r="18" spans="13:18" ht="15" customHeight="1" x14ac:dyDescent="0.2">
      <c r="M18" s="72" t="s">
        <v>179</v>
      </c>
      <c r="N18" s="448" t="s">
        <v>180</v>
      </c>
      <c r="O18" s="448"/>
      <c r="P18" s="448"/>
      <c r="Q18" s="448"/>
      <c r="R18" s="448"/>
    </row>
    <row r="19" spans="13:18" ht="15" customHeight="1" x14ac:dyDescent="0.2">
      <c r="M19" s="107" t="s">
        <v>181</v>
      </c>
      <c r="N19" s="449" t="s">
        <v>180</v>
      </c>
      <c r="O19" s="449"/>
      <c r="P19" s="449"/>
      <c r="Q19" s="449"/>
      <c r="R19" s="449"/>
    </row>
    <row r="20" spans="13:18" ht="28.5" customHeight="1" x14ac:dyDescent="0.2">
      <c r="M20" s="450"/>
      <c r="N20" s="450"/>
      <c r="O20" s="450"/>
      <c r="P20" s="450"/>
      <c r="Q20" s="450"/>
      <c r="R20" s="450"/>
    </row>
    <row r="21" spans="13:18" x14ac:dyDescent="0.2">
      <c r="M21" s="295"/>
      <c r="N21" s="296"/>
      <c r="O21" s="296"/>
      <c r="P21" s="296"/>
      <c r="Q21" s="296"/>
      <c r="R21" s="296"/>
    </row>
    <row r="22" spans="13:18" x14ac:dyDescent="0.2">
      <c r="M22" s="296"/>
      <c r="N22" s="296"/>
      <c r="O22" s="296"/>
      <c r="P22" s="296"/>
      <c r="Q22" s="296"/>
      <c r="R22" s="296"/>
    </row>
    <row r="23" spans="13:18" x14ac:dyDescent="0.2">
      <c r="M23" s="296"/>
      <c r="N23" s="296"/>
      <c r="O23" s="296"/>
      <c r="P23" s="296"/>
      <c r="Q23" s="296"/>
      <c r="R23" s="296"/>
    </row>
    <row r="24" spans="13:18" ht="102" x14ac:dyDescent="0.2">
      <c r="M24" s="297" t="s">
        <v>103</v>
      </c>
      <c r="N24" s="297" t="s">
        <v>155</v>
      </c>
      <c r="O24" s="296"/>
      <c r="P24" s="296"/>
      <c r="Q24" s="296"/>
      <c r="R24" s="296"/>
    </row>
    <row r="25" spans="13:18" x14ac:dyDescent="0.2">
      <c r="M25" s="298" t="s">
        <v>631</v>
      </c>
      <c r="N25" s="299">
        <v>1.8344999999999998</v>
      </c>
      <c r="O25" s="300">
        <f>+N25/100</f>
        <v>1.8344999999999997E-2</v>
      </c>
      <c r="P25" s="296"/>
      <c r="Q25" s="296"/>
      <c r="R25" s="296"/>
    </row>
    <row r="26" spans="13:18" x14ac:dyDescent="0.2">
      <c r="M26" s="298" t="s">
        <v>632</v>
      </c>
      <c r="N26" s="299">
        <v>2.5287999999999999</v>
      </c>
      <c r="O26" s="300">
        <f t="shared" ref="O26:O33" si="0">+N26/100</f>
        <v>2.5287999999999998E-2</v>
      </c>
      <c r="P26" s="296"/>
      <c r="Q26" s="296"/>
      <c r="R26" s="296"/>
    </row>
    <row r="27" spans="13:18" x14ac:dyDescent="0.2">
      <c r="M27" s="298" t="s">
        <v>633</v>
      </c>
      <c r="N27" s="299">
        <v>1.2335</v>
      </c>
      <c r="O27" s="300">
        <f t="shared" si="0"/>
        <v>1.2335E-2</v>
      </c>
      <c r="P27" s="296"/>
      <c r="Q27" s="296"/>
      <c r="R27" s="296"/>
    </row>
    <row r="28" spans="13:18" x14ac:dyDescent="0.2">
      <c r="M28" s="298" t="s">
        <v>634</v>
      </c>
      <c r="N28" s="299">
        <v>2.6664999999999996</v>
      </c>
      <c r="O28" s="300">
        <f t="shared" si="0"/>
        <v>2.6664999999999998E-2</v>
      </c>
      <c r="P28" s="296"/>
      <c r="Q28" s="296"/>
      <c r="R28" s="296"/>
    </row>
    <row r="29" spans="13:18" x14ac:dyDescent="0.2">
      <c r="M29" s="298" t="s">
        <v>635</v>
      </c>
      <c r="N29" s="299">
        <v>1.1538999999999999</v>
      </c>
      <c r="O29" s="300">
        <f t="shared" si="0"/>
        <v>1.1538999999999999E-2</v>
      </c>
      <c r="P29" s="296"/>
      <c r="Q29" s="296"/>
      <c r="R29" s="296"/>
    </row>
    <row r="30" spans="13:18" x14ac:dyDescent="0.2">
      <c r="M30" s="298" t="s">
        <v>636</v>
      </c>
      <c r="N30" s="299">
        <v>3.8744000000000001</v>
      </c>
      <c r="O30" s="300">
        <f t="shared" si="0"/>
        <v>3.8744000000000001E-2</v>
      </c>
      <c r="P30" s="296"/>
      <c r="Q30" s="296"/>
      <c r="R30" s="296"/>
    </row>
    <row r="31" spans="13:18" x14ac:dyDescent="0.2">
      <c r="M31" s="298" t="s">
        <v>637</v>
      </c>
      <c r="N31" s="299">
        <v>2.0912000000000002</v>
      </c>
      <c r="O31" s="300">
        <f t="shared" si="0"/>
        <v>2.0912E-2</v>
      </c>
      <c r="P31" s="296"/>
      <c r="Q31" s="296"/>
      <c r="R31" s="296"/>
    </row>
    <row r="32" spans="13:18" x14ac:dyDescent="0.2">
      <c r="M32" s="298" t="s">
        <v>638</v>
      </c>
      <c r="N32" s="299">
        <v>1.3082</v>
      </c>
      <c r="O32" s="300">
        <f t="shared" si="0"/>
        <v>1.3082E-2</v>
      </c>
      <c r="P32" s="296"/>
      <c r="Q32" s="296"/>
      <c r="R32" s="296"/>
    </row>
    <row r="33" spans="13:18" x14ac:dyDescent="0.2">
      <c r="M33" s="298" t="s">
        <v>639</v>
      </c>
      <c r="N33" s="299">
        <v>1.6965000000000001</v>
      </c>
      <c r="O33" s="300">
        <f t="shared" si="0"/>
        <v>1.6965000000000001E-2</v>
      </c>
      <c r="P33" s="296"/>
      <c r="Q33" s="296"/>
      <c r="R33" s="296"/>
    </row>
    <row r="34" spans="13:18" x14ac:dyDescent="0.2">
      <c r="M34" s="296"/>
      <c r="N34" s="301"/>
      <c r="O34" s="296"/>
      <c r="P34" s="296"/>
      <c r="Q34" s="296"/>
      <c r="R34" s="296"/>
    </row>
    <row r="35" spans="13:18" x14ac:dyDescent="0.2">
      <c r="M35" s="296"/>
      <c r="N35" s="296"/>
      <c r="O35" s="296"/>
      <c r="P35" s="296"/>
      <c r="Q35" s="296"/>
      <c r="R35" s="296"/>
    </row>
    <row r="36" spans="13:18" x14ac:dyDescent="0.2">
      <c r="M36" s="296"/>
      <c r="N36" s="296"/>
      <c r="O36" s="296"/>
      <c r="P36" s="296"/>
      <c r="Q36" s="296"/>
      <c r="R36" s="296"/>
    </row>
    <row r="37" spans="13:18" x14ac:dyDescent="0.2">
      <c r="M37" s="296"/>
      <c r="N37" s="296"/>
      <c r="O37" s="296"/>
      <c r="P37" s="296"/>
      <c r="Q37" s="296"/>
      <c r="R37" s="296"/>
    </row>
    <row r="38" spans="13:18" x14ac:dyDescent="0.2">
      <c r="M38" s="296"/>
      <c r="N38" s="296"/>
      <c r="O38" s="296"/>
      <c r="P38" s="296"/>
      <c r="Q38" s="296"/>
      <c r="R38" s="296"/>
    </row>
    <row r="39" spans="13:18" x14ac:dyDescent="0.2">
      <c r="M39" s="296"/>
      <c r="N39" s="296"/>
      <c r="O39" s="296"/>
      <c r="P39" s="296"/>
      <c r="Q39" s="296"/>
      <c r="R39" s="296"/>
    </row>
    <row r="40" spans="13:18" x14ac:dyDescent="0.2">
      <c r="M40" s="296"/>
      <c r="N40" s="296"/>
      <c r="O40" s="296"/>
      <c r="P40" s="296"/>
      <c r="Q40" s="296"/>
      <c r="R40" s="296"/>
    </row>
    <row r="41" spans="13:18" x14ac:dyDescent="0.2">
      <c r="M41" s="296"/>
      <c r="N41" s="296"/>
      <c r="O41" s="296"/>
      <c r="P41" s="296"/>
      <c r="Q41" s="296"/>
      <c r="R41" s="296"/>
    </row>
    <row r="42" spans="13:18" x14ac:dyDescent="0.2">
      <c r="M42" s="296"/>
      <c r="N42" s="296"/>
      <c r="O42" s="296"/>
      <c r="P42" s="296"/>
      <c r="Q42" s="296"/>
      <c r="R42" s="296"/>
    </row>
    <row r="43" spans="13:18" x14ac:dyDescent="0.2">
      <c r="M43" s="296"/>
      <c r="N43" s="296"/>
      <c r="O43" s="296"/>
      <c r="P43" s="296"/>
      <c r="Q43" s="296"/>
      <c r="R43" s="296"/>
    </row>
    <row r="44" spans="13:18" x14ac:dyDescent="0.2">
      <c r="M44" s="296"/>
      <c r="N44" s="296"/>
      <c r="O44" s="296"/>
      <c r="P44" s="296"/>
      <c r="Q44" s="296"/>
      <c r="R44" s="296"/>
    </row>
    <row r="45" spans="13:18" x14ac:dyDescent="0.2">
      <c r="M45" s="296"/>
      <c r="N45" s="296"/>
      <c r="O45" s="296"/>
      <c r="P45" s="296"/>
      <c r="Q45" s="296"/>
      <c r="R45" s="296"/>
    </row>
    <row r="46" spans="13:18" x14ac:dyDescent="0.2">
      <c r="M46" s="296"/>
      <c r="N46" s="296"/>
      <c r="O46" s="296"/>
      <c r="P46" s="296"/>
      <c r="Q46" s="296"/>
      <c r="R46" s="296"/>
    </row>
    <row r="47" spans="13:18" x14ac:dyDescent="0.2">
      <c r="M47" s="296"/>
      <c r="N47" s="296"/>
      <c r="O47" s="296"/>
      <c r="P47" s="296"/>
      <c r="Q47" s="296"/>
      <c r="R47" s="296"/>
    </row>
  </sheetData>
  <mergeCells count="12">
    <mergeCell ref="N18:R18"/>
    <mergeCell ref="N19:R19"/>
    <mergeCell ref="M3:R3"/>
    <mergeCell ref="M20:R20"/>
    <mergeCell ref="M2:R2"/>
    <mergeCell ref="N4:P4"/>
    <mergeCell ref="Q4:Q5"/>
    <mergeCell ref="M6:R6"/>
    <mergeCell ref="M16:R16"/>
    <mergeCell ref="N17:R17"/>
    <mergeCell ref="M4:M5"/>
    <mergeCell ref="R4:R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6C77-61C8-4C79-B914-CE62F85B6CCA}">
  <sheetPr codeName="Sheet16">
    <tabColor theme="4" tint="0.39997558519241921"/>
  </sheetPr>
  <dimension ref="J2:S33"/>
  <sheetViews>
    <sheetView showGridLines="0" zoomScaleNormal="100" workbookViewId="0">
      <selection activeCell="G23" sqref="G23"/>
    </sheetView>
  </sheetViews>
  <sheetFormatPr defaultColWidth="9" defaultRowHeight="12.75" x14ac:dyDescent="0.2"/>
  <cols>
    <col min="1" max="1" width="2.25" style="6" customWidth="1"/>
    <col min="2" max="8" width="9" style="6" customWidth="1"/>
    <col min="9" max="9" width="6.875" style="6" customWidth="1"/>
    <col min="10" max="10" width="1.875" style="334" customWidth="1"/>
    <col min="11" max="11" width="3.125" style="69" customWidth="1"/>
    <col min="12" max="12" width="12.5" style="6" customWidth="1"/>
    <col min="13" max="17" width="11" style="6" customWidth="1"/>
    <col min="18" max="16384" width="9" style="6"/>
  </cols>
  <sheetData>
    <row r="2" spans="12:17" ht="15.75" customHeight="1" x14ac:dyDescent="0.2">
      <c r="L2" s="401" t="s">
        <v>641</v>
      </c>
      <c r="M2" s="401"/>
      <c r="N2" s="401"/>
      <c r="O2" s="401"/>
      <c r="P2" s="401"/>
      <c r="Q2" s="401"/>
    </row>
    <row r="3" spans="12:17" x14ac:dyDescent="0.2">
      <c r="L3" s="423" t="s">
        <v>0</v>
      </c>
      <c r="M3" s="423"/>
      <c r="N3" s="423"/>
      <c r="O3" s="423"/>
      <c r="P3" s="423"/>
      <c r="Q3" s="423"/>
    </row>
    <row r="4" spans="12:17" ht="12.95" customHeight="1" x14ac:dyDescent="0.2">
      <c r="L4" s="437" t="s">
        <v>182</v>
      </c>
      <c r="M4" s="437" t="s">
        <v>183</v>
      </c>
      <c r="N4" s="437" t="s">
        <v>184</v>
      </c>
      <c r="O4" s="437" t="s">
        <v>185</v>
      </c>
      <c r="P4" s="437"/>
      <c r="Q4" s="437" t="s">
        <v>188</v>
      </c>
    </row>
    <row r="5" spans="12:17" ht="27.95" customHeight="1" x14ac:dyDescent="0.2">
      <c r="L5" s="416"/>
      <c r="M5" s="416"/>
      <c r="N5" s="416"/>
      <c r="O5" s="105" t="s">
        <v>186</v>
      </c>
      <c r="P5" s="105" t="s">
        <v>187</v>
      </c>
      <c r="Q5" s="416"/>
    </row>
    <row r="6" spans="12:17" ht="17.100000000000001" customHeight="1" x14ac:dyDescent="0.2">
      <c r="L6" s="57" t="s">
        <v>10</v>
      </c>
      <c r="M6" s="67">
        <v>0</v>
      </c>
      <c r="N6" s="67">
        <v>184</v>
      </c>
      <c r="O6" s="161">
        <v>0</v>
      </c>
      <c r="P6" s="161">
        <v>11</v>
      </c>
      <c r="Q6" s="67">
        <v>173</v>
      </c>
    </row>
    <row r="7" spans="12:17" ht="17.100000000000001" customHeight="1" x14ac:dyDescent="0.2">
      <c r="L7" s="57" t="s">
        <v>11</v>
      </c>
      <c r="M7" s="67">
        <v>173</v>
      </c>
      <c r="N7" s="67">
        <v>229</v>
      </c>
      <c r="O7" s="67">
        <v>7</v>
      </c>
      <c r="P7" s="67">
        <v>97</v>
      </c>
      <c r="Q7" s="67">
        <v>298</v>
      </c>
    </row>
    <row r="8" spans="12:17" ht="17.100000000000001" customHeight="1" x14ac:dyDescent="0.2">
      <c r="L8" s="64" t="s">
        <v>12</v>
      </c>
      <c r="M8" s="67">
        <v>298</v>
      </c>
      <c r="N8" s="67">
        <v>53</v>
      </c>
      <c r="O8" s="67">
        <v>0</v>
      </c>
      <c r="P8" s="67">
        <v>26</v>
      </c>
      <c r="Q8" s="67">
        <v>325</v>
      </c>
    </row>
    <row r="9" spans="12:17" ht="17.100000000000001" customHeight="1" x14ac:dyDescent="0.2">
      <c r="L9" s="64" t="s">
        <v>13</v>
      </c>
      <c r="M9" s="161">
        <v>325</v>
      </c>
      <c r="N9" s="161">
        <v>62</v>
      </c>
      <c r="O9" s="161">
        <v>0</v>
      </c>
      <c r="P9" s="161">
        <v>37</v>
      </c>
      <c r="Q9" s="161">
        <v>350</v>
      </c>
    </row>
    <row r="10" spans="12:17" ht="17.100000000000001" customHeight="1" x14ac:dyDescent="0.2">
      <c r="L10" s="64" t="s">
        <v>14</v>
      </c>
      <c r="M10" s="161">
        <v>350</v>
      </c>
      <c r="N10" s="161">
        <v>66</v>
      </c>
      <c r="O10" s="161">
        <v>0</v>
      </c>
      <c r="P10" s="161">
        <v>25</v>
      </c>
      <c r="Q10" s="161">
        <v>391</v>
      </c>
    </row>
    <row r="11" spans="12:17" ht="17.100000000000001" customHeight="1" x14ac:dyDescent="0.2">
      <c r="L11" s="64" t="s">
        <v>15</v>
      </c>
      <c r="M11" s="161">
        <v>391</v>
      </c>
      <c r="N11" s="161">
        <v>90</v>
      </c>
      <c r="O11" s="161">
        <v>1</v>
      </c>
      <c r="P11" s="161">
        <v>39</v>
      </c>
      <c r="Q11" s="161">
        <v>441</v>
      </c>
    </row>
    <row r="12" spans="12:17" ht="17.100000000000001" customHeight="1" x14ac:dyDescent="0.2">
      <c r="L12" s="64" t="s">
        <v>16</v>
      </c>
      <c r="M12" s="161">
        <v>441</v>
      </c>
      <c r="N12" s="161">
        <v>10</v>
      </c>
      <c r="O12" s="161">
        <v>0</v>
      </c>
      <c r="P12" s="161">
        <v>24</v>
      </c>
      <c r="Q12" s="161">
        <v>427</v>
      </c>
    </row>
    <row r="13" spans="12:17" ht="17.100000000000001" customHeight="1" x14ac:dyDescent="0.2">
      <c r="L13" s="64" t="s">
        <v>17</v>
      </c>
      <c r="M13" s="161">
        <v>427</v>
      </c>
      <c r="N13" s="161">
        <v>59</v>
      </c>
      <c r="O13" s="161">
        <v>0</v>
      </c>
      <c r="P13" s="161">
        <v>48</v>
      </c>
      <c r="Q13" s="161">
        <v>438</v>
      </c>
    </row>
    <row r="14" spans="12:17" ht="17.100000000000001" customHeight="1" x14ac:dyDescent="0.2">
      <c r="L14" s="64" t="s">
        <v>349</v>
      </c>
      <c r="M14" s="161">
        <v>438</v>
      </c>
      <c r="N14" s="161">
        <v>64</v>
      </c>
      <c r="O14" s="161">
        <v>0</v>
      </c>
      <c r="P14" s="161">
        <v>53</v>
      </c>
      <c r="Q14" s="161">
        <v>449</v>
      </c>
    </row>
    <row r="15" spans="12:17" ht="15" customHeight="1" x14ac:dyDescent="0.2">
      <c r="L15" s="49" t="s">
        <v>26</v>
      </c>
      <c r="M15" s="92" t="s">
        <v>19</v>
      </c>
      <c r="N15" s="92">
        <v>817</v>
      </c>
      <c r="O15" s="92">
        <v>8</v>
      </c>
      <c r="P15" s="92">
        <v>360</v>
      </c>
      <c r="Q15" s="92">
        <v>449</v>
      </c>
    </row>
    <row r="17" spans="12:19" x14ac:dyDescent="0.2">
      <c r="L17" s="234"/>
      <c r="M17" s="234"/>
      <c r="N17" s="234"/>
      <c r="O17" s="234"/>
      <c r="P17" s="234"/>
      <c r="Q17" s="234"/>
      <c r="R17" s="234"/>
      <c r="S17" s="235"/>
    </row>
    <row r="18" spans="12:19" x14ac:dyDescent="0.2">
      <c r="L18" s="296"/>
      <c r="M18" s="296"/>
      <c r="N18" s="296"/>
      <c r="O18" s="296"/>
      <c r="P18" s="296"/>
      <c r="Q18" s="296"/>
      <c r="R18" s="296"/>
      <c r="S18" s="235"/>
    </row>
    <row r="19" spans="12:19" ht="25.5" x14ac:dyDescent="0.2">
      <c r="L19" s="302" t="s">
        <v>182</v>
      </c>
      <c r="M19" s="302" t="s">
        <v>183</v>
      </c>
      <c r="N19" s="302" t="s">
        <v>608</v>
      </c>
      <c r="O19" s="302" t="s">
        <v>608</v>
      </c>
      <c r="P19" s="302" t="s">
        <v>607</v>
      </c>
      <c r="Q19" s="302" t="s">
        <v>607</v>
      </c>
      <c r="R19" s="296"/>
      <c r="S19" s="235"/>
    </row>
    <row r="20" spans="12:19" x14ac:dyDescent="0.2">
      <c r="L20" s="303" t="s">
        <v>10</v>
      </c>
      <c r="M20" s="304">
        <v>0</v>
      </c>
      <c r="N20" s="304">
        <v>184</v>
      </c>
      <c r="O20" s="304">
        <v>184</v>
      </c>
      <c r="P20" s="304">
        <v>11</v>
      </c>
      <c r="Q20" s="304">
        <v>11</v>
      </c>
      <c r="R20" s="296"/>
      <c r="S20" s="235"/>
    </row>
    <row r="21" spans="12:19" x14ac:dyDescent="0.2">
      <c r="L21" s="303" t="s">
        <v>11</v>
      </c>
      <c r="M21" s="304">
        <v>173</v>
      </c>
      <c r="N21" s="304">
        <v>229</v>
      </c>
      <c r="O21" s="304">
        <f>+O20+N21</f>
        <v>413</v>
      </c>
      <c r="P21" s="304">
        <v>104</v>
      </c>
      <c r="Q21" s="304">
        <f>+Q20+P21</f>
        <v>115</v>
      </c>
      <c r="R21" s="296"/>
      <c r="S21" s="235"/>
    </row>
    <row r="22" spans="12:19" x14ac:dyDescent="0.2">
      <c r="L22" s="296" t="s">
        <v>476</v>
      </c>
      <c r="M22" s="296">
        <v>298</v>
      </c>
      <c r="N22" s="296">
        <f t="shared" ref="N22" si="0">SUM(N8:N11)</f>
        <v>271</v>
      </c>
      <c r="O22" s="304">
        <f>+O21+N22</f>
        <v>684</v>
      </c>
      <c r="P22" s="296">
        <f>SUM(O8:P11)</f>
        <v>128</v>
      </c>
      <c r="Q22" s="304">
        <f>+Q21+P22</f>
        <v>243</v>
      </c>
      <c r="R22" s="296"/>
      <c r="S22" s="235"/>
    </row>
    <row r="23" spans="12:19" ht="25.5" x14ac:dyDescent="0.2">
      <c r="L23" s="305" t="s">
        <v>640</v>
      </c>
      <c r="M23" s="296">
        <v>441</v>
      </c>
      <c r="N23" s="296">
        <f>SUM(N12:N14)</f>
        <v>133</v>
      </c>
      <c r="O23" s="304">
        <f>+O22+N23</f>
        <v>817</v>
      </c>
      <c r="P23" s="296">
        <f>SUM(O12:P14)</f>
        <v>125</v>
      </c>
      <c r="Q23" s="304">
        <f>+Q22+P23</f>
        <v>368</v>
      </c>
      <c r="R23" s="296"/>
      <c r="S23" s="235"/>
    </row>
    <row r="24" spans="12:19" x14ac:dyDescent="0.2">
      <c r="L24" s="296"/>
      <c r="M24" s="296"/>
      <c r="N24" s="296"/>
      <c r="O24" s="296"/>
      <c r="P24" s="296"/>
      <c r="Q24" s="296"/>
      <c r="R24" s="296"/>
      <c r="S24" s="235"/>
    </row>
    <row r="25" spans="12:19" x14ac:dyDescent="0.2">
      <c r="L25" s="296"/>
      <c r="M25" s="296"/>
      <c r="N25" s="296"/>
      <c r="O25" s="296"/>
      <c r="P25" s="296"/>
      <c r="Q25" s="296"/>
      <c r="R25" s="296"/>
      <c r="S25" s="235"/>
    </row>
    <row r="26" spans="12:19" x14ac:dyDescent="0.2">
      <c r="L26" s="294"/>
      <c r="M26" s="294"/>
      <c r="N26" s="294"/>
      <c r="O26" s="294"/>
      <c r="P26" s="294"/>
      <c r="Q26" s="294"/>
      <c r="R26" s="294"/>
      <c r="S26" s="235"/>
    </row>
    <row r="27" spans="12:19" x14ac:dyDescent="0.2">
      <c r="L27" s="235"/>
      <c r="M27" s="235"/>
      <c r="N27" s="235"/>
      <c r="O27" s="235"/>
      <c r="P27" s="235"/>
      <c r="Q27" s="235"/>
      <c r="R27" s="235"/>
      <c r="S27" s="235"/>
    </row>
    <row r="28" spans="12:19" x14ac:dyDescent="0.2">
      <c r="L28" s="235"/>
      <c r="M28" s="235"/>
      <c r="N28" s="235"/>
      <c r="O28" s="235"/>
      <c r="P28" s="235"/>
      <c r="Q28" s="235"/>
      <c r="R28" s="235"/>
      <c r="S28" s="235"/>
    </row>
    <row r="29" spans="12:19" x14ac:dyDescent="0.2">
      <c r="L29" s="235"/>
      <c r="M29" s="235"/>
      <c r="N29" s="235"/>
      <c r="O29" s="235"/>
      <c r="P29" s="235"/>
      <c r="Q29" s="235"/>
      <c r="R29" s="235"/>
      <c r="S29" s="235"/>
    </row>
    <row r="30" spans="12:19" x14ac:dyDescent="0.2">
      <c r="L30" s="235"/>
      <c r="M30" s="235"/>
      <c r="N30" s="235"/>
      <c r="O30" s="235"/>
      <c r="P30" s="235"/>
      <c r="Q30" s="235"/>
      <c r="R30" s="235"/>
      <c r="S30" s="235"/>
    </row>
    <row r="31" spans="12:19" x14ac:dyDescent="0.2">
      <c r="L31" s="235"/>
      <c r="M31" s="235"/>
      <c r="N31" s="235"/>
      <c r="O31" s="235"/>
      <c r="P31" s="235"/>
      <c r="Q31" s="235"/>
      <c r="R31" s="235"/>
      <c r="S31" s="235"/>
    </row>
    <row r="32" spans="12:19" x14ac:dyDescent="0.2">
      <c r="L32" s="235"/>
      <c r="M32" s="235"/>
      <c r="N32" s="235"/>
      <c r="O32" s="235"/>
      <c r="P32" s="235"/>
      <c r="Q32" s="235"/>
      <c r="R32" s="235"/>
      <c r="S32" s="235"/>
    </row>
    <row r="33" spans="12:17" x14ac:dyDescent="0.2">
      <c r="L33" s="235"/>
      <c r="M33" s="235"/>
      <c r="N33" s="235"/>
      <c r="O33" s="235"/>
      <c r="P33" s="235"/>
      <c r="Q33" s="235"/>
    </row>
  </sheetData>
  <mergeCells count="7">
    <mergeCell ref="L2:Q2"/>
    <mergeCell ref="L4:L5"/>
    <mergeCell ref="M4:M5"/>
    <mergeCell ref="N4:N5"/>
    <mergeCell ref="O4:P4"/>
    <mergeCell ref="Q4:Q5"/>
    <mergeCell ref="L3:Q3"/>
  </mergeCells>
  <pageMargins left="0.7" right="0.7" top="0.75" bottom="0.75" header="0.3" footer="0.3"/>
  <ignoredErrors>
    <ignoredError sqref="N22:O23" formulaRange="1"/>
    <ignoredError sqref="P22:P23" formula="1" formulaRange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5D80-4CDB-45E8-A2F6-E8214ADE43F4}">
  <sheetPr codeName="Sheet17">
    <tabColor theme="4" tint="0.39997558519241921"/>
  </sheetPr>
  <dimension ref="I2:T41"/>
  <sheetViews>
    <sheetView showGridLines="0" zoomScaleNormal="100" workbookViewId="0">
      <selection activeCell="P16" sqref="P16"/>
    </sheetView>
  </sheetViews>
  <sheetFormatPr defaultColWidth="9" defaultRowHeight="12.75" x14ac:dyDescent="0.2"/>
  <cols>
    <col min="1" max="1" width="1.625" style="6" customWidth="1"/>
    <col min="2" max="8" width="8.875" style="6" customWidth="1"/>
    <col min="9" max="9" width="8.125" style="6" hidden="1" customWidth="1"/>
    <col min="10" max="12" width="5.75" style="6" hidden="1" customWidth="1"/>
    <col min="13" max="13" width="2.125" style="6" customWidth="1"/>
    <col min="14" max="14" width="4.375" style="334" customWidth="1"/>
    <col min="15" max="15" width="3" style="6" customWidth="1"/>
    <col min="16" max="16" width="31.625" style="6" customWidth="1"/>
    <col min="17" max="17" width="26.75" style="6" customWidth="1"/>
    <col min="18" max="16384" width="9" style="6"/>
  </cols>
  <sheetData>
    <row r="2" spans="16:18" ht="15.75" customHeight="1" x14ac:dyDescent="0.2">
      <c r="P2" s="413" t="s">
        <v>642</v>
      </c>
      <c r="Q2" s="413"/>
    </row>
    <row r="3" spans="16:18" ht="9" customHeight="1" x14ac:dyDescent="0.2">
      <c r="P3" s="42"/>
    </row>
    <row r="4" spans="16:18" ht="15" customHeight="1" x14ac:dyDescent="0.2">
      <c r="P4" s="100" t="s">
        <v>189</v>
      </c>
      <c r="Q4" s="100" t="s">
        <v>190</v>
      </c>
    </row>
    <row r="5" spans="16:18" ht="15" customHeight="1" x14ac:dyDescent="0.2">
      <c r="P5" s="57" t="s">
        <v>116</v>
      </c>
      <c r="Q5" s="163">
        <v>817</v>
      </c>
      <c r="R5" s="8"/>
    </row>
    <row r="6" spans="16:18" ht="15" customHeight="1" x14ac:dyDescent="0.2">
      <c r="P6" s="57" t="s">
        <v>191</v>
      </c>
      <c r="Q6" s="163">
        <v>8</v>
      </c>
      <c r="R6" s="8"/>
    </row>
    <row r="7" spans="16:18" ht="15" customHeight="1" x14ac:dyDescent="0.2">
      <c r="P7" s="57" t="s">
        <v>192</v>
      </c>
      <c r="Q7" s="163">
        <v>360</v>
      </c>
      <c r="R7" s="8"/>
    </row>
    <row r="8" spans="16:18" ht="15" customHeight="1" x14ac:dyDescent="0.2">
      <c r="P8" s="57" t="s">
        <v>193</v>
      </c>
      <c r="Q8" s="161">
        <v>182</v>
      </c>
      <c r="R8" s="8"/>
    </row>
    <row r="9" spans="16:18" ht="15" customHeight="1" x14ac:dyDescent="0.2">
      <c r="P9" s="81" t="s">
        <v>24</v>
      </c>
      <c r="Q9" s="162">
        <v>449</v>
      </c>
      <c r="R9" s="8"/>
    </row>
    <row r="10" spans="16:18" ht="15" customHeight="1" x14ac:dyDescent="0.2">
      <c r="P10" s="57" t="s">
        <v>194</v>
      </c>
      <c r="Q10" s="161">
        <v>105</v>
      </c>
      <c r="R10" s="8"/>
    </row>
    <row r="11" spans="16:18" ht="15" customHeight="1" x14ac:dyDescent="0.2">
      <c r="P11" s="57" t="s">
        <v>118</v>
      </c>
      <c r="Q11" s="161">
        <v>150</v>
      </c>
      <c r="R11" s="8"/>
    </row>
    <row r="12" spans="16:18" ht="15" customHeight="1" x14ac:dyDescent="0.2">
      <c r="P12" s="57" t="s">
        <v>119</v>
      </c>
      <c r="Q12" s="161">
        <v>69</v>
      </c>
      <c r="R12" s="8"/>
    </row>
    <row r="13" spans="16:18" ht="15" customHeight="1" x14ac:dyDescent="0.2">
      <c r="P13" s="57" t="s">
        <v>80</v>
      </c>
      <c r="Q13" s="161">
        <v>12</v>
      </c>
      <c r="R13" s="8"/>
    </row>
    <row r="14" spans="16:18" ht="15" customHeight="1" x14ac:dyDescent="0.2">
      <c r="P14" s="57" t="s">
        <v>81</v>
      </c>
      <c r="Q14" s="161">
        <v>49</v>
      </c>
      <c r="R14" s="8"/>
    </row>
    <row r="15" spans="16:18" ht="15" customHeight="1" x14ac:dyDescent="0.2">
      <c r="P15" s="108" t="s">
        <v>82</v>
      </c>
      <c r="Q15" s="55">
        <v>64</v>
      </c>
      <c r="R15" s="8"/>
    </row>
    <row r="18" spans="16:20" x14ac:dyDescent="0.2">
      <c r="P18" s="235"/>
      <c r="Q18" s="235"/>
      <c r="R18" s="235"/>
      <c r="S18" s="235"/>
      <c r="T18" s="235"/>
    </row>
    <row r="19" spans="16:20" x14ac:dyDescent="0.2">
      <c r="P19" s="294"/>
      <c r="Q19" s="294"/>
      <c r="R19" s="294"/>
      <c r="S19" s="235"/>
      <c r="T19" s="235"/>
    </row>
    <row r="20" spans="16:20" x14ac:dyDescent="0.2">
      <c r="P20" s="294"/>
      <c r="Q20" s="294"/>
      <c r="R20" s="294"/>
      <c r="S20" s="235"/>
      <c r="T20" s="235"/>
    </row>
    <row r="21" spans="16:20" x14ac:dyDescent="0.2">
      <c r="P21" s="271"/>
      <c r="Q21" s="271"/>
      <c r="R21" s="294"/>
      <c r="S21" s="235"/>
      <c r="T21" s="235"/>
    </row>
    <row r="22" spans="16:20" x14ac:dyDescent="0.2">
      <c r="P22" s="306" t="s">
        <v>24</v>
      </c>
      <c r="Q22" s="307"/>
      <c r="R22" s="294"/>
      <c r="S22" s="235"/>
      <c r="T22" s="235"/>
    </row>
    <row r="23" spans="16:20" x14ac:dyDescent="0.2">
      <c r="P23" s="308" t="s">
        <v>194</v>
      </c>
      <c r="Q23" s="309">
        <v>105</v>
      </c>
      <c r="R23" s="294"/>
      <c r="S23" s="235"/>
      <c r="T23" s="235"/>
    </row>
    <row r="24" spans="16:20" x14ac:dyDescent="0.2">
      <c r="P24" s="308" t="s">
        <v>118</v>
      </c>
      <c r="Q24" s="309">
        <v>150</v>
      </c>
      <c r="R24" s="294"/>
      <c r="S24" s="235"/>
      <c r="T24" s="235"/>
    </row>
    <row r="25" spans="16:20" x14ac:dyDescent="0.2">
      <c r="P25" s="308" t="s">
        <v>119</v>
      </c>
      <c r="Q25" s="309">
        <v>69</v>
      </c>
      <c r="R25" s="294"/>
      <c r="S25" s="235"/>
      <c r="T25" s="235"/>
    </row>
    <row r="26" spans="16:20" x14ac:dyDescent="0.2">
      <c r="P26" s="308" t="s">
        <v>80</v>
      </c>
      <c r="Q26" s="309">
        <v>12</v>
      </c>
      <c r="R26" s="294"/>
      <c r="S26" s="235"/>
      <c r="T26" s="235"/>
    </row>
    <row r="27" spans="16:20" x14ac:dyDescent="0.2">
      <c r="P27" s="308" t="s">
        <v>81</v>
      </c>
      <c r="Q27" s="309">
        <v>49</v>
      </c>
      <c r="R27" s="294"/>
      <c r="S27" s="235"/>
      <c r="T27" s="235"/>
    </row>
    <row r="28" spans="16:20" x14ac:dyDescent="0.2">
      <c r="P28" s="308" t="s">
        <v>82</v>
      </c>
      <c r="Q28" s="309">
        <v>64</v>
      </c>
      <c r="R28" s="294"/>
      <c r="S28" s="235"/>
      <c r="T28" s="235"/>
    </row>
    <row r="29" spans="16:20" x14ac:dyDescent="0.2">
      <c r="P29" s="271"/>
      <c r="Q29" s="271"/>
      <c r="R29" s="294"/>
      <c r="S29" s="235"/>
      <c r="T29" s="235"/>
    </row>
    <row r="30" spans="16:20" x14ac:dyDescent="0.2">
      <c r="P30" s="294"/>
      <c r="Q30" s="294"/>
      <c r="R30" s="294"/>
      <c r="S30" s="235"/>
      <c r="T30" s="235"/>
    </row>
    <row r="31" spans="16:20" x14ac:dyDescent="0.2">
      <c r="P31" s="235"/>
      <c r="Q31" s="235"/>
      <c r="R31" s="235"/>
      <c r="S31" s="235"/>
      <c r="T31" s="235"/>
    </row>
    <row r="32" spans="16:20" x14ac:dyDescent="0.2">
      <c r="P32" s="235"/>
      <c r="Q32" s="235"/>
      <c r="R32" s="235"/>
      <c r="S32" s="235"/>
      <c r="T32" s="235"/>
    </row>
    <row r="33" spans="16:20" x14ac:dyDescent="0.2">
      <c r="P33" s="235"/>
      <c r="Q33" s="235"/>
      <c r="R33" s="235"/>
      <c r="S33" s="235"/>
      <c r="T33" s="235"/>
    </row>
    <row r="34" spans="16:20" x14ac:dyDescent="0.2">
      <c r="P34" s="235"/>
      <c r="Q34" s="235"/>
      <c r="R34" s="235"/>
      <c r="S34" s="235"/>
      <c r="T34" s="235"/>
    </row>
    <row r="35" spans="16:20" x14ac:dyDescent="0.2">
      <c r="P35" s="235"/>
      <c r="Q35" s="235"/>
      <c r="R35" s="235"/>
      <c r="S35" s="235"/>
      <c r="T35" s="235"/>
    </row>
    <row r="36" spans="16:20" x14ac:dyDescent="0.2">
      <c r="P36" s="235"/>
      <c r="Q36" s="235"/>
      <c r="R36" s="235"/>
      <c r="S36" s="235"/>
      <c r="T36" s="235"/>
    </row>
    <row r="37" spans="16:20" x14ac:dyDescent="0.2">
      <c r="P37" s="235"/>
      <c r="Q37" s="235"/>
      <c r="R37" s="235"/>
      <c r="S37" s="235"/>
      <c r="T37" s="235"/>
    </row>
    <row r="38" spans="16:20" x14ac:dyDescent="0.2">
      <c r="P38" s="235"/>
      <c r="Q38" s="235"/>
      <c r="R38" s="235"/>
      <c r="S38" s="235"/>
      <c r="T38" s="235"/>
    </row>
    <row r="39" spans="16:20" x14ac:dyDescent="0.2">
      <c r="P39" s="235"/>
      <c r="Q39" s="235"/>
      <c r="R39" s="235"/>
      <c r="S39" s="235"/>
      <c r="T39" s="235"/>
    </row>
    <row r="40" spans="16:20" x14ac:dyDescent="0.2">
      <c r="P40" s="235"/>
      <c r="Q40" s="235"/>
      <c r="R40" s="235"/>
      <c r="S40" s="235"/>
      <c r="T40" s="235"/>
    </row>
    <row r="41" spans="16:20" x14ac:dyDescent="0.2">
      <c r="P41" s="235"/>
      <c r="Q41" s="235"/>
      <c r="R41" s="235"/>
      <c r="S41" s="235"/>
      <c r="T41" s="235"/>
    </row>
  </sheetData>
  <mergeCells count="1">
    <mergeCell ref="P2:Q2"/>
  </mergeCell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A3FA4-B032-41E8-AC59-75E889A3E1D4}">
  <sheetPr codeName="Sheet18">
    <tabColor rgb="FFEE704A"/>
  </sheetPr>
  <dimension ref="N2:R11"/>
  <sheetViews>
    <sheetView showGridLines="0" zoomScaleNormal="100" workbookViewId="0">
      <selection activeCell="Q13" sqref="Q13"/>
    </sheetView>
  </sheetViews>
  <sheetFormatPr defaultColWidth="9" defaultRowHeight="12.75" x14ac:dyDescent="0.2"/>
  <cols>
    <col min="1" max="1" width="1.75" style="6" customWidth="1"/>
    <col min="2" max="9" width="8.75" style="6" customWidth="1"/>
    <col min="10" max="12" width="3.75" style="6" customWidth="1"/>
    <col min="13" max="13" width="0.875" style="6" customWidth="1"/>
    <col min="14" max="14" width="2.125" style="334" customWidth="1"/>
    <col min="15" max="15" width="5.125" style="6" customWidth="1"/>
    <col min="16" max="16" width="6.875" style="6" customWidth="1"/>
    <col min="17" max="17" width="38.625" style="6" customWidth="1"/>
    <col min="18" max="18" width="12" style="6" customWidth="1"/>
    <col min="19" max="16384" width="9" style="6"/>
  </cols>
  <sheetData>
    <row r="2" spans="16:18" ht="16.5" customHeight="1" x14ac:dyDescent="0.2">
      <c r="P2" s="401" t="s">
        <v>643</v>
      </c>
      <c r="Q2" s="401"/>
      <c r="R2" s="401"/>
    </row>
    <row r="3" spans="16:18" ht="9" customHeight="1" x14ac:dyDescent="0.2">
      <c r="P3" s="98"/>
    </row>
    <row r="4" spans="16:18" ht="29.25" customHeight="1" x14ac:dyDescent="0.2">
      <c r="P4" s="105" t="s">
        <v>102</v>
      </c>
      <c r="Q4" s="105" t="s">
        <v>362</v>
      </c>
      <c r="R4" s="105" t="s">
        <v>195</v>
      </c>
    </row>
    <row r="5" spans="16:18" ht="15" customHeight="1" x14ac:dyDescent="0.2">
      <c r="P5" s="63">
        <v>1</v>
      </c>
      <c r="Q5" s="57" t="s">
        <v>196</v>
      </c>
      <c r="R5" s="161">
        <v>497</v>
      </c>
    </row>
    <row r="6" spans="16:18" ht="15" customHeight="1" x14ac:dyDescent="0.2">
      <c r="P6" s="63">
        <v>2</v>
      </c>
      <c r="Q6" s="57" t="s">
        <v>197</v>
      </c>
      <c r="R6" s="161">
        <v>102</v>
      </c>
    </row>
    <row r="7" spans="16:18" ht="15" customHeight="1" x14ac:dyDescent="0.2">
      <c r="P7" s="63">
        <v>3</v>
      </c>
      <c r="Q7" s="57" t="s">
        <v>363</v>
      </c>
      <c r="R7" s="161">
        <v>15</v>
      </c>
    </row>
    <row r="8" spans="16:18" ht="25.5" customHeight="1" x14ac:dyDescent="0.2">
      <c r="P8" s="337">
        <v>4</v>
      </c>
      <c r="Q8" s="57" t="s">
        <v>364</v>
      </c>
      <c r="R8" s="161">
        <v>21</v>
      </c>
    </row>
    <row r="9" spans="16:18" ht="15" customHeight="1" x14ac:dyDescent="0.2">
      <c r="P9" s="63">
        <v>5</v>
      </c>
      <c r="Q9" s="57" t="s">
        <v>198</v>
      </c>
      <c r="R9" s="161">
        <v>73</v>
      </c>
    </row>
    <row r="10" spans="16:18" ht="15" customHeight="1" x14ac:dyDescent="0.2">
      <c r="P10" s="454" t="s">
        <v>26</v>
      </c>
      <c r="Q10" s="454"/>
      <c r="R10" s="92">
        <v>708</v>
      </c>
    </row>
    <row r="11" spans="16:18" x14ac:dyDescent="0.2">
      <c r="P11" s="421" t="s">
        <v>550</v>
      </c>
      <c r="Q11" s="421"/>
    </row>
  </sheetData>
  <mergeCells count="3">
    <mergeCell ref="P10:Q10"/>
    <mergeCell ref="P2:R2"/>
    <mergeCell ref="P11:Q1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A04A1-2E11-A049-AE4A-89689C51BE13}">
  <sheetPr codeName="Sheet19">
    <tabColor rgb="FFEE704A"/>
  </sheetPr>
  <dimension ref="A2:H13"/>
  <sheetViews>
    <sheetView showGridLines="0" zoomScaleNormal="100" workbookViewId="0">
      <selection activeCell="B3" sqref="B3:H3"/>
    </sheetView>
  </sheetViews>
  <sheetFormatPr defaultColWidth="10.875" defaultRowHeight="12.75" x14ac:dyDescent="0.2"/>
  <cols>
    <col min="1" max="1" width="2.125" style="6" customWidth="1"/>
    <col min="2" max="2" width="35.875" style="6" customWidth="1"/>
    <col min="3" max="16384" width="10.875" style="6"/>
  </cols>
  <sheetData>
    <row r="2" spans="1:8" ht="15.75" x14ac:dyDescent="0.2">
      <c r="B2" s="413" t="s">
        <v>666</v>
      </c>
      <c r="C2" s="413"/>
      <c r="D2" s="413"/>
      <c r="E2" s="413"/>
      <c r="F2" s="413"/>
      <c r="G2" s="413"/>
      <c r="H2" s="413"/>
    </row>
    <row r="3" spans="1:8" ht="15" customHeight="1" x14ac:dyDescent="0.2">
      <c r="B3" s="428" t="s">
        <v>128</v>
      </c>
      <c r="C3" s="428"/>
      <c r="D3" s="428"/>
      <c r="E3" s="428"/>
      <c r="F3" s="428"/>
      <c r="G3" s="428"/>
      <c r="H3" s="428"/>
    </row>
    <row r="4" spans="1:8" ht="29.1" customHeight="1" x14ac:dyDescent="0.2">
      <c r="B4" s="110" t="s">
        <v>205</v>
      </c>
      <c r="C4" s="110" t="s">
        <v>190</v>
      </c>
      <c r="D4" s="110" t="s">
        <v>206</v>
      </c>
      <c r="E4" s="110" t="s">
        <v>207</v>
      </c>
      <c r="F4" s="110" t="s">
        <v>208</v>
      </c>
      <c r="G4" s="110" t="s">
        <v>209</v>
      </c>
      <c r="H4" s="110" t="s">
        <v>210</v>
      </c>
    </row>
    <row r="5" spans="1:8" ht="15" customHeight="1" x14ac:dyDescent="0.2">
      <c r="B5" s="57" t="s">
        <v>211</v>
      </c>
      <c r="C5" s="161">
        <v>360</v>
      </c>
      <c r="D5" s="161" t="s">
        <v>551</v>
      </c>
      <c r="E5" s="161">
        <v>3572</v>
      </c>
      <c r="F5" s="161">
        <v>24</v>
      </c>
      <c r="G5" s="161">
        <v>24</v>
      </c>
      <c r="H5" s="161">
        <v>3264</v>
      </c>
    </row>
    <row r="6" spans="1:8" ht="15" customHeight="1" x14ac:dyDescent="0.2">
      <c r="B6" s="57" t="s">
        <v>212</v>
      </c>
      <c r="C6" s="161">
        <v>449</v>
      </c>
      <c r="D6" s="161" t="s">
        <v>552</v>
      </c>
      <c r="E6" s="161" t="s">
        <v>553</v>
      </c>
      <c r="F6" s="161" t="s">
        <v>213</v>
      </c>
      <c r="G6" s="161"/>
      <c r="H6" s="161"/>
    </row>
    <row r="7" spans="1:8" ht="15" customHeight="1" x14ac:dyDescent="0.2">
      <c r="B7" s="115" t="s">
        <v>18</v>
      </c>
      <c r="C7" s="92">
        <v>809</v>
      </c>
      <c r="D7" s="92">
        <v>4732</v>
      </c>
      <c r="E7" s="92">
        <v>4908</v>
      </c>
      <c r="F7" s="92" t="s">
        <v>213</v>
      </c>
      <c r="G7" s="92"/>
      <c r="H7" s="92"/>
    </row>
    <row r="8" spans="1:8" ht="51.75" customHeight="1" x14ac:dyDescent="0.2">
      <c r="B8" s="455" t="s">
        <v>554</v>
      </c>
      <c r="C8" s="455"/>
      <c r="D8" s="455"/>
      <c r="E8" s="455"/>
      <c r="F8" s="455"/>
      <c r="G8" s="455"/>
      <c r="H8" s="455"/>
    </row>
    <row r="11" spans="1:8" x14ac:dyDescent="0.2">
      <c r="A11" s="8"/>
    </row>
    <row r="13" spans="1:8" x14ac:dyDescent="0.2">
      <c r="H13" s="122"/>
    </row>
  </sheetData>
  <mergeCells count="3">
    <mergeCell ref="B2:H2"/>
    <mergeCell ref="B3:H3"/>
    <mergeCell ref="B8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F04D3-9384-4653-8BD3-F8F687714DE7}">
  <sheetPr codeName="Sheet3">
    <tabColor rgb="FF99CCFF"/>
  </sheetPr>
  <dimension ref="A1:O48"/>
  <sheetViews>
    <sheetView showGridLines="0" zoomScaleNormal="100" workbookViewId="0">
      <selection activeCell="N2" sqref="N2"/>
    </sheetView>
  </sheetViews>
  <sheetFormatPr defaultColWidth="9" defaultRowHeight="15" x14ac:dyDescent="0.25"/>
  <cols>
    <col min="1" max="1" width="2.375" style="117" customWidth="1"/>
    <col min="2" max="2" width="4.125" style="117" customWidth="1"/>
    <col min="3" max="3" width="13.125" style="117" customWidth="1"/>
    <col min="4" max="8" width="9" style="117"/>
    <col min="9" max="9" width="10" style="117" customWidth="1"/>
    <col min="10" max="10" width="9" style="117"/>
    <col min="11" max="11" width="5.625" style="117" customWidth="1"/>
    <col min="12" max="12" width="13.125" style="117" customWidth="1"/>
    <col min="13" max="13" width="4.125" style="117" customWidth="1"/>
    <col min="14" max="16384" width="9" style="117"/>
  </cols>
  <sheetData>
    <row r="1" spans="2:13" ht="15.75" thickBot="1" x14ac:dyDescent="0.3"/>
    <row r="2" spans="2:13" ht="20.25" x14ac:dyDescent="0.3">
      <c r="B2" s="254"/>
      <c r="C2" s="255"/>
      <c r="D2" s="256"/>
      <c r="E2" s="256"/>
      <c r="F2" s="256"/>
      <c r="G2" s="256"/>
      <c r="H2" s="256"/>
      <c r="I2" s="256"/>
      <c r="J2" s="255"/>
      <c r="K2" s="255"/>
      <c r="L2" s="255"/>
      <c r="M2" s="257"/>
    </row>
    <row r="3" spans="2:13" ht="37.5" customHeight="1" x14ac:dyDescent="0.25">
      <c r="B3" s="258"/>
      <c r="C3" s="374" t="s">
        <v>199</v>
      </c>
      <c r="D3" s="374"/>
      <c r="E3" s="374"/>
      <c r="F3" s="374"/>
      <c r="G3" s="374"/>
      <c r="H3" s="374"/>
      <c r="I3" s="374"/>
      <c r="J3" s="374"/>
      <c r="K3" s="374"/>
      <c r="L3" s="374"/>
      <c r="M3" s="259"/>
    </row>
    <row r="4" spans="2:13" ht="23.25" customHeight="1" x14ac:dyDescent="0.25">
      <c r="B4" s="258"/>
      <c r="C4" s="375" t="s">
        <v>200</v>
      </c>
      <c r="D4" s="375"/>
      <c r="E4" s="375"/>
      <c r="F4" s="375"/>
      <c r="G4" s="375"/>
      <c r="H4" s="375"/>
      <c r="I4" s="375"/>
      <c r="J4" s="375"/>
      <c r="K4" s="375"/>
      <c r="L4" s="375"/>
      <c r="M4" s="259"/>
    </row>
    <row r="5" spans="2:13" ht="20.25" customHeight="1" x14ac:dyDescent="0.25">
      <c r="B5" s="258"/>
      <c r="C5" s="376" t="s">
        <v>614</v>
      </c>
      <c r="D5" s="376"/>
      <c r="E5" s="376"/>
      <c r="F5" s="376"/>
      <c r="G5" s="376"/>
      <c r="H5" s="376"/>
      <c r="I5" s="376"/>
      <c r="J5" s="376"/>
      <c r="K5" s="376"/>
      <c r="L5" s="376"/>
      <c r="M5" s="259"/>
    </row>
    <row r="6" spans="2:13" x14ac:dyDescent="0.25">
      <c r="B6" s="258"/>
      <c r="C6" s="157"/>
      <c r="D6" s="157"/>
      <c r="E6" s="158"/>
      <c r="F6" s="158"/>
      <c r="G6" s="158"/>
      <c r="H6" s="158"/>
      <c r="I6" s="157"/>
      <c r="J6" s="157"/>
      <c r="K6" s="157"/>
      <c r="L6" s="157"/>
      <c r="M6" s="259"/>
    </row>
    <row r="7" spans="2:13" x14ac:dyDescent="0.25">
      <c r="B7" s="258"/>
      <c r="C7" s="157"/>
      <c r="D7" s="157"/>
      <c r="E7" s="158"/>
      <c r="F7" s="158"/>
      <c r="G7" s="158"/>
      <c r="H7" s="158"/>
      <c r="I7" s="157"/>
      <c r="J7" s="157"/>
      <c r="K7" s="157"/>
      <c r="L7" s="157"/>
      <c r="M7" s="259"/>
    </row>
    <row r="8" spans="2:13" x14ac:dyDescent="0.25">
      <c r="B8" s="258"/>
      <c r="C8" s="157"/>
      <c r="D8" s="159"/>
      <c r="E8" s="159"/>
      <c r="F8" s="159"/>
      <c r="G8" s="157"/>
      <c r="H8" s="157"/>
      <c r="I8" s="157"/>
      <c r="J8" s="157"/>
      <c r="K8" s="157"/>
      <c r="L8" s="157"/>
      <c r="M8" s="259"/>
    </row>
    <row r="9" spans="2:13" x14ac:dyDescent="0.25">
      <c r="B9" s="258"/>
      <c r="C9" s="267" t="s">
        <v>681</v>
      </c>
      <c r="D9" s="380" t="s">
        <v>201</v>
      </c>
      <c r="E9" s="380"/>
      <c r="F9" s="380"/>
      <c r="G9" s="380"/>
      <c r="H9" s="380"/>
      <c r="I9" s="380"/>
      <c r="J9" s="380"/>
      <c r="K9" s="380"/>
      <c r="L9" s="253" t="s">
        <v>682</v>
      </c>
      <c r="M9" s="259"/>
    </row>
    <row r="10" spans="2:13" ht="15" customHeight="1" x14ac:dyDescent="0.25">
      <c r="B10" s="258"/>
      <c r="C10" s="268">
        <v>1</v>
      </c>
      <c r="D10" s="379" t="s">
        <v>202</v>
      </c>
      <c r="E10" s="379"/>
      <c r="F10" s="379"/>
      <c r="G10" s="379"/>
      <c r="H10" s="379"/>
      <c r="I10" s="379"/>
      <c r="J10" s="379"/>
      <c r="K10" s="379"/>
      <c r="L10" s="268" t="s">
        <v>683</v>
      </c>
      <c r="M10" s="259"/>
    </row>
    <row r="11" spans="2:13" ht="15" customHeight="1" x14ac:dyDescent="0.25">
      <c r="B11" s="258"/>
      <c r="C11" s="268">
        <v>2</v>
      </c>
      <c r="D11" s="379" t="s">
        <v>446</v>
      </c>
      <c r="E11" s="379"/>
      <c r="F11" s="379"/>
      <c r="G11" s="379"/>
      <c r="H11" s="379"/>
      <c r="I11" s="379"/>
      <c r="J11" s="379"/>
      <c r="K11" s="379"/>
      <c r="L11" s="268">
        <v>4</v>
      </c>
      <c r="M11" s="259"/>
    </row>
    <row r="12" spans="2:13" ht="15" customHeight="1" x14ac:dyDescent="0.25">
      <c r="B12" s="258"/>
      <c r="C12" s="268">
        <v>3</v>
      </c>
      <c r="D12" s="379" t="s">
        <v>203</v>
      </c>
      <c r="E12" s="379"/>
      <c r="F12" s="379"/>
      <c r="G12" s="379"/>
      <c r="H12" s="379"/>
      <c r="I12" s="379"/>
      <c r="J12" s="379"/>
      <c r="K12" s="379"/>
      <c r="L12" s="268">
        <v>5</v>
      </c>
      <c r="M12" s="259"/>
    </row>
    <row r="13" spans="2:13" ht="15" customHeight="1" x14ac:dyDescent="0.25">
      <c r="B13" s="258"/>
      <c r="C13" s="268">
        <v>4</v>
      </c>
      <c r="D13" s="378" t="s">
        <v>447</v>
      </c>
      <c r="E13" s="378"/>
      <c r="F13" s="378"/>
      <c r="G13" s="378"/>
      <c r="H13" s="378"/>
      <c r="I13" s="378"/>
      <c r="J13" s="378"/>
      <c r="K13" s="378"/>
      <c r="L13" s="268" t="s">
        <v>684</v>
      </c>
      <c r="M13" s="259"/>
    </row>
    <row r="14" spans="2:13" x14ac:dyDescent="0.25">
      <c r="B14" s="258"/>
      <c r="C14" s="268">
        <v>5</v>
      </c>
      <c r="D14" s="378" t="s">
        <v>448</v>
      </c>
      <c r="E14" s="378"/>
      <c r="F14" s="378"/>
      <c r="G14" s="378"/>
      <c r="H14" s="378"/>
      <c r="I14" s="378"/>
      <c r="J14" s="378"/>
      <c r="K14" s="378"/>
      <c r="L14" s="268">
        <v>10</v>
      </c>
      <c r="M14" s="259"/>
    </row>
    <row r="15" spans="2:13" x14ac:dyDescent="0.25">
      <c r="B15" s="258"/>
      <c r="C15" s="268">
        <v>6</v>
      </c>
      <c r="D15" s="377" t="s">
        <v>449</v>
      </c>
      <c r="E15" s="377"/>
      <c r="F15" s="377"/>
      <c r="G15" s="377"/>
      <c r="H15" s="377"/>
      <c r="I15" s="377"/>
      <c r="J15" s="377"/>
      <c r="K15" s="377"/>
      <c r="L15" s="268" t="s">
        <v>685</v>
      </c>
      <c r="M15" s="259"/>
    </row>
    <row r="16" spans="2:13" x14ac:dyDescent="0.25">
      <c r="B16" s="258"/>
      <c r="C16" s="268">
        <v>7</v>
      </c>
      <c r="D16" s="377" t="s">
        <v>450</v>
      </c>
      <c r="E16" s="377"/>
      <c r="F16" s="377"/>
      <c r="G16" s="377"/>
      <c r="H16" s="377"/>
      <c r="I16" s="377"/>
      <c r="J16" s="377"/>
      <c r="K16" s="377"/>
      <c r="L16" s="268">
        <v>13</v>
      </c>
      <c r="M16" s="259"/>
    </row>
    <row r="17" spans="1:15" x14ac:dyDescent="0.25">
      <c r="B17" s="258"/>
      <c r="C17" s="268">
        <v>8</v>
      </c>
      <c r="D17" s="381" t="s">
        <v>338</v>
      </c>
      <c r="E17" s="381"/>
      <c r="F17" s="381"/>
      <c r="G17" s="381"/>
      <c r="H17" s="381"/>
      <c r="I17" s="381"/>
      <c r="J17" s="381"/>
      <c r="K17" s="381"/>
      <c r="L17" s="268"/>
      <c r="M17" s="259"/>
    </row>
    <row r="18" spans="1:15" x14ac:dyDescent="0.25">
      <c r="B18" s="258"/>
      <c r="C18" s="268">
        <v>9</v>
      </c>
      <c r="D18" s="377" t="s">
        <v>451</v>
      </c>
      <c r="E18" s="377"/>
      <c r="F18" s="377"/>
      <c r="G18" s="377"/>
      <c r="H18" s="377"/>
      <c r="I18" s="377"/>
      <c r="J18" s="377"/>
      <c r="K18" s="377"/>
      <c r="L18" s="268">
        <v>14</v>
      </c>
      <c r="M18" s="259"/>
    </row>
    <row r="19" spans="1:15" x14ac:dyDescent="0.25">
      <c r="B19" s="258"/>
      <c r="C19" s="268">
        <v>10</v>
      </c>
      <c r="D19" s="377" t="s">
        <v>339</v>
      </c>
      <c r="E19" s="377"/>
      <c r="F19" s="377"/>
      <c r="G19" s="377"/>
      <c r="H19" s="377"/>
      <c r="I19" s="377"/>
      <c r="J19" s="377"/>
      <c r="K19" s="377"/>
      <c r="L19" s="268"/>
      <c r="M19" s="259"/>
    </row>
    <row r="20" spans="1:15" x14ac:dyDescent="0.25">
      <c r="B20" s="258"/>
      <c r="C20" s="268">
        <v>11</v>
      </c>
      <c r="D20" s="377" t="s">
        <v>340</v>
      </c>
      <c r="E20" s="377"/>
      <c r="F20" s="377"/>
      <c r="G20" s="377"/>
      <c r="H20" s="377"/>
      <c r="I20" s="377"/>
      <c r="J20" s="377"/>
      <c r="K20" s="377"/>
      <c r="L20" s="268">
        <v>15</v>
      </c>
      <c r="M20" s="259"/>
    </row>
    <row r="21" spans="1:15" x14ac:dyDescent="0.25">
      <c r="B21" s="258"/>
      <c r="C21" s="268">
        <v>12</v>
      </c>
      <c r="D21" s="377" t="s">
        <v>341</v>
      </c>
      <c r="E21" s="377"/>
      <c r="F21" s="377"/>
      <c r="G21" s="377"/>
      <c r="H21" s="377"/>
      <c r="I21" s="377"/>
      <c r="J21" s="377"/>
      <c r="K21" s="377"/>
      <c r="L21" s="268"/>
      <c r="M21" s="259"/>
    </row>
    <row r="22" spans="1:15" x14ac:dyDescent="0.25">
      <c r="B22" s="258"/>
      <c r="C22" s="268">
        <v>13</v>
      </c>
      <c r="D22" s="377" t="s">
        <v>342</v>
      </c>
      <c r="E22" s="377"/>
      <c r="F22" s="377"/>
      <c r="G22" s="377"/>
      <c r="H22" s="377"/>
      <c r="I22" s="377"/>
      <c r="J22" s="377"/>
      <c r="K22" s="377"/>
      <c r="L22" s="268">
        <v>16</v>
      </c>
      <c r="M22" s="259"/>
    </row>
    <row r="23" spans="1:15" x14ac:dyDescent="0.25">
      <c r="B23" s="258"/>
      <c r="C23" s="268">
        <v>14</v>
      </c>
      <c r="D23" s="377" t="s">
        <v>452</v>
      </c>
      <c r="E23" s="377"/>
      <c r="F23" s="377"/>
      <c r="G23" s="377"/>
      <c r="H23" s="377"/>
      <c r="I23" s="377"/>
      <c r="J23" s="377"/>
      <c r="K23" s="377"/>
      <c r="L23" s="268">
        <v>17</v>
      </c>
      <c r="M23" s="259"/>
    </row>
    <row r="24" spans="1:15" x14ac:dyDescent="0.25">
      <c r="B24" s="258"/>
      <c r="C24" s="268">
        <v>15</v>
      </c>
      <c r="D24" s="377" t="s">
        <v>453</v>
      </c>
      <c r="E24" s="377"/>
      <c r="F24" s="377"/>
      <c r="G24" s="377"/>
      <c r="H24" s="377"/>
      <c r="I24" s="377"/>
      <c r="J24" s="377"/>
      <c r="K24" s="377"/>
      <c r="L24" s="268">
        <v>18</v>
      </c>
      <c r="M24" s="259"/>
    </row>
    <row r="25" spans="1:15" x14ac:dyDescent="0.25">
      <c r="B25" s="258"/>
      <c r="C25" s="268">
        <v>16</v>
      </c>
      <c r="D25" s="377" t="s">
        <v>343</v>
      </c>
      <c r="E25" s="377"/>
      <c r="F25" s="377"/>
      <c r="G25" s="377"/>
      <c r="H25" s="377"/>
      <c r="I25" s="377"/>
      <c r="J25" s="377"/>
      <c r="K25" s="377"/>
      <c r="L25" s="268">
        <v>19</v>
      </c>
      <c r="M25" s="259"/>
    </row>
    <row r="26" spans="1:15" x14ac:dyDescent="0.25">
      <c r="B26" s="260"/>
      <c r="C26" s="268">
        <v>17</v>
      </c>
      <c r="D26" s="379" t="s">
        <v>598</v>
      </c>
      <c r="E26" s="379"/>
      <c r="F26" s="379"/>
      <c r="G26" s="379"/>
      <c r="H26" s="379"/>
      <c r="I26" s="379"/>
      <c r="J26" s="379"/>
      <c r="K26" s="379"/>
      <c r="L26" s="268"/>
      <c r="M26" s="259"/>
    </row>
    <row r="27" spans="1:15" ht="16.5" x14ac:dyDescent="0.3">
      <c r="A27" s="118"/>
      <c r="B27" s="261"/>
      <c r="C27" s="268">
        <v>18</v>
      </c>
      <c r="D27" s="379" t="s">
        <v>344</v>
      </c>
      <c r="E27" s="379"/>
      <c r="F27" s="379"/>
      <c r="G27" s="379"/>
      <c r="H27" s="379"/>
      <c r="I27" s="379"/>
      <c r="J27" s="379"/>
      <c r="K27" s="379"/>
      <c r="L27" s="268"/>
      <c r="M27" s="262"/>
      <c r="N27" s="118"/>
      <c r="O27" s="118"/>
    </row>
    <row r="28" spans="1:15" ht="16.5" x14ac:dyDescent="0.3">
      <c r="A28" s="118"/>
      <c r="B28" s="261"/>
      <c r="C28" s="268">
        <v>19</v>
      </c>
      <c r="D28" s="379" t="s">
        <v>345</v>
      </c>
      <c r="E28" s="379"/>
      <c r="F28" s="379"/>
      <c r="G28" s="379"/>
      <c r="H28" s="379"/>
      <c r="I28" s="379"/>
      <c r="J28" s="379"/>
      <c r="K28" s="379"/>
      <c r="L28" s="268"/>
      <c r="M28" s="262"/>
      <c r="N28" s="118"/>
      <c r="O28" s="118"/>
    </row>
    <row r="29" spans="1:15" ht="16.5" x14ac:dyDescent="0.3">
      <c r="A29" s="118"/>
      <c r="B29" s="261"/>
      <c r="C29" s="268">
        <v>20</v>
      </c>
      <c r="D29" s="381" t="s">
        <v>454</v>
      </c>
      <c r="E29" s="381"/>
      <c r="F29" s="381"/>
      <c r="G29" s="381"/>
      <c r="H29" s="381"/>
      <c r="I29" s="381"/>
      <c r="J29" s="381"/>
      <c r="K29" s="381"/>
      <c r="L29" s="268"/>
      <c r="M29" s="262"/>
      <c r="N29" s="118"/>
      <c r="O29" s="118"/>
    </row>
    <row r="30" spans="1:15" ht="16.5" x14ac:dyDescent="0.3">
      <c r="A30" s="118"/>
      <c r="B30" s="261"/>
      <c r="C30" s="268" t="s">
        <v>676</v>
      </c>
      <c r="D30" s="381" t="s">
        <v>675</v>
      </c>
      <c r="E30" s="381"/>
      <c r="F30" s="381"/>
      <c r="G30" s="381"/>
      <c r="H30" s="381"/>
      <c r="I30" s="381"/>
      <c r="J30" s="381"/>
      <c r="K30" s="381"/>
      <c r="L30" s="268" t="s">
        <v>686</v>
      </c>
      <c r="M30" s="262"/>
      <c r="N30" s="118"/>
      <c r="O30" s="118"/>
    </row>
    <row r="31" spans="1:15" ht="16.5" x14ac:dyDescent="0.3">
      <c r="A31" s="118"/>
      <c r="B31" s="261"/>
      <c r="C31" s="268">
        <v>21</v>
      </c>
      <c r="D31" s="381" t="s">
        <v>455</v>
      </c>
      <c r="E31" s="381"/>
      <c r="F31" s="381"/>
      <c r="G31" s="381"/>
      <c r="H31" s="381"/>
      <c r="I31" s="381"/>
      <c r="J31" s="381"/>
      <c r="K31" s="381"/>
      <c r="L31" s="268"/>
      <c r="M31" s="262"/>
      <c r="N31" s="118"/>
      <c r="O31" s="118"/>
    </row>
    <row r="32" spans="1:15" ht="16.5" x14ac:dyDescent="0.3">
      <c r="A32" s="118"/>
      <c r="B32" s="261"/>
      <c r="C32" s="268">
        <v>22</v>
      </c>
      <c r="D32" s="377" t="s">
        <v>456</v>
      </c>
      <c r="E32" s="377"/>
      <c r="F32" s="377"/>
      <c r="G32" s="377"/>
      <c r="H32" s="377"/>
      <c r="I32" s="377"/>
      <c r="J32" s="377"/>
      <c r="K32" s="377"/>
      <c r="L32" s="268"/>
      <c r="M32" s="262"/>
      <c r="N32" s="118"/>
      <c r="O32" s="118"/>
    </row>
    <row r="33" spans="1:15" ht="16.5" x14ac:dyDescent="0.3">
      <c r="A33" s="118"/>
      <c r="B33" s="261"/>
      <c r="C33" s="268">
        <v>23</v>
      </c>
      <c r="D33" s="377" t="s">
        <v>346</v>
      </c>
      <c r="E33" s="377"/>
      <c r="F33" s="377"/>
      <c r="G33" s="377"/>
      <c r="H33" s="377"/>
      <c r="I33" s="377"/>
      <c r="J33" s="377"/>
      <c r="K33" s="377"/>
      <c r="L33" s="268"/>
      <c r="M33" s="262"/>
      <c r="N33" s="118"/>
      <c r="O33" s="118"/>
    </row>
    <row r="34" spans="1:15" ht="16.5" x14ac:dyDescent="0.3">
      <c r="A34" s="118"/>
      <c r="B34" s="261"/>
      <c r="C34" s="268">
        <v>24</v>
      </c>
      <c r="D34" s="377" t="s">
        <v>457</v>
      </c>
      <c r="E34" s="377"/>
      <c r="F34" s="377"/>
      <c r="G34" s="377"/>
      <c r="H34" s="377"/>
      <c r="I34" s="377"/>
      <c r="J34" s="377"/>
      <c r="K34" s="377"/>
      <c r="L34" s="268"/>
      <c r="M34" s="262"/>
      <c r="N34" s="118"/>
      <c r="O34" s="118"/>
    </row>
    <row r="35" spans="1:15" ht="16.5" x14ac:dyDescent="0.3">
      <c r="A35" s="118"/>
      <c r="B35" s="261"/>
      <c r="C35" s="268">
        <v>25</v>
      </c>
      <c r="D35" s="377" t="s">
        <v>458</v>
      </c>
      <c r="E35" s="377"/>
      <c r="F35" s="377"/>
      <c r="G35" s="377"/>
      <c r="H35" s="377"/>
      <c r="I35" s="377"/>
      <c r="J35" s="377"/>
      <c r="K35" s="377"/>
      <c r="L35" s="268"/>
      <c r="M35" s="262"/>
      <c r="N35" s="118"/>
      <c r="O35" s="118"/>
    </row>
    <row r="36" spans="1:15" ht="16.5" x14ac:dyDescent="0.3">
      <c r="A36" s="118"/>
      <c r="B36" s="261"/>
      <c r="C36" s="268">
        <v>26</v>
      </c>
      <c r="D36" s="377" t="s">
        <v>347</v>
      </c>
      <c r="E36" s="377"/>
      <c r="F36" s="377"/>
      <c r="G36" s="377"/>
      <c r="H36" s="377"/>
      <c r="I36" s="377"/>
      <c r="J36" s="377"/>
      <c r="K36" s="377"/>
      <c r="L36" s="268"/>
      <c r="M36" s="262"/>
      <c r="N36" s="118"/>
      <c r="O36" s="118"/>
    </row>
    <row r="37" spans="1:15" ht="16.5" x14ac:dyDescent="0.3">
      <c r="A37" s="118"/>
      <c r="B37" s="261"/>
      <c r="C37" s="268">
        <v>27</v>
      </c>
      <c r="D37" s="377" t="s">
        <v>459</v>
      </c>
      <c r="E37" s="377"/>
      <c r="F37" s="377"/>
      <c r="G37" s="377"/>
      <c r="H37" s="377"/>
      <c r="I37" s="377"/>
      <c r="J37" s="377"/>
      <c r="K37" s="377"/>
      <c r="L37" s="268">
        <v>24</v>
      </c>
      <c r="M37" s="262"/>
      <c r="N37" s="118"/>
      <c r="O37" s="118"/>
    </row>
    <row r="38" spans="1:15" ht="16.5" x14ac:dyDescent="0.3">
      <c r="A38" s="118"/>
      <c r="B38" s="261"/>
      <c r="C38" s="268">
        <v>28</v>
      </c>
      <c r="D38" s="377" t="s">
        <v>460</v>
      </c>
      <c r="E38" s="377"/>
      <c r="F38" s="377"/>
      <c r="G38" s="377"/>
      <c r="H38" s="377"/>
      <c r="I38" s="377"/>
      <c r="J38" s="377"/>
      <c r="K38" s="377"/>
      <c r="L38" s="268"/>
      <c r="M38" s="262"/>
      <c r="N38" s="118"/>
      <c r="O38" s="118"/>
    </row>
    <row r="39" spans="1:15" ht="16.5" x14ac:dyDescent="0.3">
      <c r="A39" s="118"/>
      <c r="B39" s="261"/>
      <c r="C39" s="268" t="s">
        <v>677</v>
      </c>
      <c r="D39" s="377" t="s">
        <v>461</v>
      </c>
      <c r="E39" s="377"/>
      <c r="F39" s="377"/>
      <c r="G39" s="377"/>
      <c r="H39" s="377"/>
      <c r="I39" s="377"/>
      <c r="J39" s="377"/>
      <c r="K39" s="377"/>
      <c r="L39" s="268"/>
      <c r="M39" s="262"/>
      <c r="N39" s="118"/>
      <c r="O39" s="118"/>
    </row>
    <row r="40" spans="1:15" ht="16.5" x14ac:dyDescent="0.3">
      <c r="A40" s="118"/>
      <c r="B40" s="261"/>
      <c r="C40" s="268" t="s">
        <v>678</v>
      </c>
      <c r="D40" s="377" t="s">
        <v>597</v>
      </c>
      <c r="E40" s="377"/>
      <c r="F40" s="377"/>
      <c r="G40" s="377"/>
      <c r="H40" s="242"/>
      <c r="I40" s="242"/>
      <c r="J40" s="242"/>
      <c r="K40" s="242"/>
      <c r="L40" s="268"/>
      <c r="M40" s="262"/>
      <c r="N40" s="118"/>
      <c r="O40" s="118"/>
    </row>
    <row r="41" spans="1:15" ht="16.5" x14ac:dyDescent="0.3">
      <c r="A41" s="118"/>
      <c r="B41" s="261"/>
      <c r="C41" s="268">
        <v>30</v>
      </c>
      <c r="D41" s="377" t="s">
        <v>348</v>
      </c>
      <c r="E41" s="377"/>
      <c r="F41" s="377"/>
      <c r="G41" s="377"/>
      <c r="H41" s="377"/>
      <c r="I41" s="377"/>
      <c r="J41" s="377"/>
      <c r="K41" s="377"/>
      <c r="L41" s="268" t="s">
        <v>687</v>
      </c>
      <c r="M41" s="262"/>
      <c r="N41" s="118"/>
      <c r="O41" s="118"/>
    </row>
    <row r="42" spans="1:15" ht="16.5" x14ac:dyDescent="0.3">
      <c r="A42" s="118"/>
      <c r="B42" s="261"/>
      <c r="C42" s="268" t="s">
        <v>679</v>
      </c>
      <c r="D42" s="377" t="s">
        <v>462</v>
      </c>
      <c r="E42" s="377"/>
      <c r="F42" s="377"/>
      <c r="G42" s="377"/>
      <c r="H42" s="377"/>
      <c r="I42" s="377"/>
      <c r="J42" s="377"/>
      <c r="K42" s="377"/>
      <c r="L42" s="268"/>
      <c r="M42" s="262"/>
      <c r="N42" s="118"/>
      <c r="O42" s="118"/>
    </row>
    <row r="43" spans="1:15" ht="16.5" x14ac:dyDescent="0.3">
      <c r="A43" s="118"/>
      <c r="B43" s="261"/>
      <c r="C43" s="268" t="s">
        <v>680</v>
      </c>
      <c r="D43" s="377" t="s">
        <v>463</v>
      </c>
      <c r="E43" s="377"/>
      <c r="F43" s="377"/>
      <c r="G43" s="377"/>
      <c r="H43" s="377"/>
      <c r="I43" s="377"/>
      <c r="J43" s="377"/>
      <c r="K43" s="377"/>
      <c r="L43" s="268"/>
      <c r="M43" s="262"/>
      <c r="N43" s="118"/>
      <c r="O43" s="118"/>
    </row>
    <row r="44" spans="1:15" ht="16.5" x14ac:dyDescent="0.3">
      <c r="A44" s="118"/>
      <c r="B44" s="261"/>
      <c r="C44" s="268">
        <v>32</v>
      </c>
      <c r="D44" s="377" t="s">
        <v>464</v>
      </c>
      <c r="E44" s="377"/>
      <c r="F44" s="377"/>
      <c r="G44" s="377"/>
      <c r="H44" s="377"/>
      <c r="I44" s="377"/>
      <c r="J44" s="377"/>
      <c r="K44" s="377"/>
      <c r="L44" s="268"/>
      <c r="M44" s="262"/>
      <c r="N44" s="118"/>
      <c r="O44" s="118"/>
    </row>
    <row r="45" spans="1:15" x14ac:dyDescent="0.25">
      <c r="B45" s="260"/>
      <c r="C45" s="268">
        <v>33</v>
      </c>
      <c r="D45" s="377" t="s">
        <v>465</v>
      </c>
      <c r="E45" s="377"/>
      <c r="F45" s="377"/>
      <c r="G45" s="377"/>
      <c r="H45" s="377"/>
      <c r="I45" s="377"/>
      <c r="J45" s="377"/>
      <c r="K45" s="377"/>
      <c r="L45" s="268"/>
      <c r="M45" s="259"/>
    </row>
    <row r="46" spans="1:15" x14ac:dyDescent="0.25">
      <c r="B46" s="260"/>
      <c r="C46" s="268">
        <v>34</v>
      </c>
      <c r="D46" s="377" t="s">
        <v>466</v>
      </c>
      <c r="E46" s="377"/>
      <c r="F46" s="377"/>
      <c r="G46" s="377"/>
      <c r="H46" s="377"/>
      <c r="I46" s="377"/>
      <c r="J46" s="377"/>
      <c r="K46" s="377"/>
      <c r="L46" s="268"/>
      <c r="M46" s="259"/>
    </row>
    <row r="47" spans="1:15" x14ac:dyDescent="0.25">
      <c r="B47" s="260"/>
      <c r="C47" s="268"/>
      <c r="D47" s="266"/>
      <c r="E47" s="266"/>
      <c r="F47" s="266"/>
      <c r="G47" s="266"/>
      <c r="H47" s="266"/>
      <c r="I47" s="266"/>
      <c r="J47" s="266"/>
      <c r="K47" s="266"/>
      <c r="L47" s="268"/>
      <c r="M47" s="259"/>
    </row>
    <row r="48" spans="1:15" ht="15.75" thickBot="1" x14ac:dyDescent="0.3">
      <c r="B48" s="263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5"/>
    </row>
  </sheetData>
  <mergeCells count="41">
    <mergeCell ref="D45:K45"/>
    <mergeCell ref="D46:K46"/>
    <mergeCell ref="D40:G40"/>
    <mergeCell ref="D41:K41"/>
    <mergeCell ref="D42:K42"/>
    <mergeCell ref="D43:K43"/>
    <mergeCell ref="D44:K44"/>
    <mergeCell ref="D32:K32"/>
    <mergeCell ref="D38:K38"/>
    <mergeCell ref="D39:K39"/>
    <mergeCell ref="D33:K33"/>
    <mergeCell ref="D34:K34"/>
    <mergeCell ref="D35:K35"/>
    <mergeCell ref="D36:K36"/>
    <mergeCell ref="D37:K37"/>
    <mergeCell ref="D26:K26"/>
    <mergeCell ref="D27:K27"/>
    <mergeCell ref="D28:K28"/>
    <mergeCell ref="D29:K29"/>
    <mergeCell ref="D31:K31"/>
    <mergeCell ref="D30:K30"/>
    <mergeCell ref="D21:K21"/>
    <mergeCell ref="D22:K22"/>
    <mergeCell ref="D23:K23"/>
    <mergeCell ref="D24:K24"/>
    <mergeCell ref="D25:K25"/>
    <mergeCell ref="C3:L3"/>
    <mergeCell ref="C4:L4"/>
    <mergeCell ref="C5:L5"/>
    <mergeCell ref="D19:K19"/>
    <mergeCell ref="D20:K20"/>
    <mergeCell ref="D13:K13"/>
    <mergeCell ref="D10:K10"/>
    <mergeCell ref="D12:K12"/>
    <mergeCell ref="D11:K11"/>
    <mergeCell ref="D9:K9"/>
    <mergeCell ref="D14:K14"/>
    <mergeCell ref="D15:K15"/>
    <mergeCell ref="D16:K16"/>
    <mergeCell ref="D17:K17"/>
    <mergeCell ref="D18:K18"/>
  </mergeCells>
  <phoneticPr fontId="19" type="noConversion"/>
  <hyperlinks>
    <hyperlink ref="D11:H11" location="'Table 2'!A1" display="Sectoral Distribution of CIRPs as on September 30, 2020" xr:uid="{F89F2677-8BEA-448C-A060-472C7F77F60D}"/>
    <hyperlink ref="D10:G10" location="'Table 1'!A1" display="Corporate Insolvency Resolution Process" xr:uid="{344CAA81-94EB-4866-81E3-F1DD9C814262}"/>
    <hyperlink ref="D12:H12" location="'Table 3'!A1" display="Initiation of Corporate Insolvency Resolution Process" xr:uid="{763B0487-B19B-46A8-A234-DEE3BA8DED15}"/>
    <hyperlink ref="D13:I13" location="'Table 4'!A1" display="Outcome of CIRPs, initiated Stakeholder-wise, as on September 30, 2020" xr:uid="{4C7C5821-5CB2-4460-98EF-92FFF0A7B34A}"/>
    <hyperlink ref="D15:H15" location="'Table 6'!A1" display="Closure of CIRP by Withdrawal till September 30, 2020" xr:uid="{0968355C-1B2E-BB4F-910F-B11E37B7EF75}"/>
    <hyperlink ref="D16:I16" location="'Table 7'!A1" display="CIRPs Ending with Orders for Liquidation till September 30, 2020" xr:uid="{7458849F-289E-9943-9102-2F2F54C2F3E9}"/>
    <hyperlink ref="D17:F17" location="'Table 8'!A1" display="CIRPs Yielding Resolution" xr:uid="{09B98668-FEF2-744E-893D-96BBFB585877}"/>
    <hyperlink ref="D18:H18" location="'Table 9'!A1" display="Status of Liquidation Processes as on September 30, 2020" xr:uid="{CDADAFE9-BFE0-1C4F-B36B-96205ADCA16F}"/>
    <hyperlink ref="D19:F19" location="'Table 10'!A1" display="Details of Closed Liquidations " xr:uid="{4912F090-BE96-374B-AB20-CCFC61129FE6}"/>
    <hyperlink ref="D20:F20" location="'Table 11'!A1" display="Reasons for Liquidations" xr:uid="{A6688A8A-5DC7-BC48-BE66-9C0DE2B2C222}"/>
    <hyperlink ref="D21:F21" location="'Table 12'!A1" display="Claims in Liquidation Process" xr:uid="{9BDC039B-CBC5-E945-A6C0-B56BAB893501}"/>
    <hyperlink ref="D22:F22" location="'Table 13'!A1" display="Twelve Large Accounts " xr:uid="{23A9C77D-D4FE-8642-BE78-F5550CDB4655}"/>
    <hyperlink ref="D23:I23" location="'Table 14'!A1" display="Commencement of Voluntary Liquidations till September 30, 2020" xr:uid="{B7AAE02E-8DF8-D641-BC77-79EE86E19483}"/>
    <hyperlink ref="D24:H24" location="'Table 15'!A1" display="Status of Voluntary Liquidations as on September 30, 2020" xr:uid="{91DD665C-AE57-5540-9238-61354AF1BA8C}"/>
    <hyperlink ref="D25:G25" location="'Table 16 '!A1" display="Reasons for Voluntary Liquidations" xr:uid="{9A767D2E-8016-ED4B-9AD2-73B5E888173F}"/>
    <hyperlink ref="D26:H26" location="'Table 17'!A1" display="Details of 739 Liquidations (excludes 8 withdrawals)" xr:uid="{AE390CE9-D6F1-C24E-8E9E-9290E66154A1}"/>
    <hyperlink ref="D27:G27" location="'Table 18'!A1" display="Realisations under Voluntary Liquidation" xr:uid="{788728CD-BAA1-9149-B537-AC52D89409AF}"/>
    <hyperlink ref="D28:I28" location="'Table 19'!A1" display="Average time for approval of Resolution Plans/Orders for Liquidation" xr:uid="{EF143C15-06BA-9742-BAD6-878D698057BF}"/>
    <hyperlink ref="D29:I29" location="'Table 20'!A1" display="Corporate Liquidation Accounts as on September 30, 2020" xr:uid="{3A93CFFE-821A-6F4D-974A-C11E3CB380E1}"/>
    <hyperlink ref="D32:H32" location="'Table 21'!A1" display="Registered IPs and AFAs as on September 30, 2020" xr:uid="{65903F63-D1F1-494A-8B0D-12DACEC2CB11}"/>
    <hyperlink ref="D33:H33" location="'Table 22'!A1" display="Registration and Cancellation of Registrations of IPs " xr:uid="{6A4D9924-E125-C042-86F2-62D9AD8182D5}"/>
    <hyperlink ref="D34:I34" location="'Table 23'!A1" display="Distribution of IPs as per their Eligibility as on September 30, 2020" xr:uid="{E6CC94B7-98B6-804F-AA60-BC50F4857E1D}"/>
    <hyperlink ref="D35:G35" location="'Table 24'!A1" display="Age Profile of IPs as on September 30, 2020" xr:uid="{4C82F37F-9AB1-8149-8D9B-C0BFD3FD079D}"/>
    <hyperlink ref="D36:G36" location="'Table 25'!A1" display="Zone-wise Number of IPs in the Panel" xr:uid="{7CB0AAA4-D06D-3144-9B94-1CBF6AF8E0E9}"/>
    <hyperlink ref="D37:I37" location="'Table 26'!A1" display="Replacement of IRP with RP as on September 30, 2020" xr:uid="{575F7517-6B2C-ED41-9D40-CD5DB61385F5}"/>
    <hyperlink ref="D38:F38" location="'Table 27'!A1" display="IPEs as on September 30, 2020" xr:uid="{68EA3BA2-37E9-E74F-A6C2-F90418EAE5DC}"/>
    <hyperlink ref="D41:G41" location="'Table 28'!A1" display=" Details of information with NeSL" xr:uid="{BF598535-031F-054D-87EA-645A1DA384EC}"/>
    <hyperlink ref="D42:H42" location="'Table 29 A'!A1" display="Registered Valuers as on September 30, 2020" xr:uid="{62825894-D52F-DC4D-B0F4-42155B5048C6}"/>
    <hyperlink ref="D43:H43" location="'Table 29 B'!A1" display="Registered Valuers (Entities) as on September 30, 2020" xr:uid="{B77046FA-4DA3-AF40-80C4-48F069E7681B}"/>
    <hyperlink ref="D44:H44" location="'Table 30'!A1" display="Registration of RVs till September 30, 2020" xr:uid="{444059F8-F63B-F446-8D9F-45040298A7A3}"/>
    <hyperlink ref="D45:I45" location="'Table 31'!A1" display="Region wise Registered Valuers as on September 30, 2020" xr:uid="{88687BF3-27BD-EA47-A328-9A576C55AD24}"/>
    <hyperlink ref="D46:H46" location="'Table 32'!A1" display="Age profile of RVs as on September 30, 2020" xr:uid="{9CDEF25A-C808-B04B-9D0C-E9AA7E5C7AAC}"/>
    <hyperlink ref="D11:I11" location="'Table 2'!A1" display="Sectoral Distribution of CIRPs as on December 31, 2020" xr:uid="{EAC620C1-2930-4A58-8381-B8EB3C1CFD37}"/>
    <hyperlink ref="D13:J13" location="'Table 4'!A1" display="Outcome of CIRPs, initiated Stakeholder-wise, as on December 31, 2020" xr:uid="{D8CA0A17-8B66-429E-A62E-5C9A4CAE2E8F}"/>
    <hyperlink ref="D14:G14" location="'Table of Contents'!A1" display="Status of CIRPs as on December 31, 2020" xr:uid="{00648324-CAC2-4544-B18C-306A06D063B6}"/>
    <hyperlink ref="D15:K15" location="'Table 6'!A1" display="Closure of CIRP by Withdrawal till December 31, 2020" xr:uid="{9657C577-B1E8-47A2-929E-B24DE326BB62}"/>
    <hyperlink ref="D16:K16" location="'Table 7'!A1" display="CIRPs Ending with Orders for Liquidation till December 31, 2020" xr:uid="{D7B43F56-0A94-47D3-A232-ABC0D43BFDF3}"/>
    <hyperlink ref="D18:K18" location="'Table 9'!A1" display="Status of Liquidation Processes as on December 31, 2020" xr:uid="{0DFCCD56-14F0-4858-AC65-CDC1E0D1FAC2}"/>
    <hyperlink ref="D23:K23" location="'Table 14'!A1" display="Commencement of Voluntary Liquidations till December 31, 2020" xr:uid="{0A01FAC9-5F63-43F5-B66A-839A3D8DFB83}"/>
    <hyperlink ref="D24:K24" location="'Table 15'!A1" display="Status of Voluntary Liquidations as on December 31, 2020" xr:uid="{46121A34-6DC2-4D28-B3B3-5800D9403A85}"/>
    <hyperlink ref="D26:K26" location="'Table 17'!A1" display="Details of 801 Liquidations (excludes 8 withdrawals)" xr:uid="{957F16DD-97C6-4D3A-AB4D-E2C809FF8090}"/>
    <hyperlink ref="D29:K29" location="'Table 20'!A1" display="Corporate Liquidation Accounts as on December 31, 2020" xr:uid="{EE8F1BC8-8300-483A-9035-27B7227361DB}"/>
    <hyperlink ref="D31:K31" location="'Table 21'!A1" display="Insolvency Resolution of Personal Guarantors " xr:uid="{CE98CDD7-594D-44E2-B8BD-31FFD6E6794C}"/>
    <hyperlink ref="D32:K32" location="'Table 22'!A1" display="Registered IPs and AFAs as on December 31, 2020" xr:uid="{11EC5D6B-F69D-4D84-AFA8-304EF03B7BD3}"/>
    <hyperlink ref="D33:K33" location="'Table 23'!A1" display="Registration and Cancellation of Registrations of IPs " xr:uid="{AE7457D1-317B-40DC-A4B2-64428942C284}"/>
    <hyperlink ref="D34:K34" location="'Table 24'!A1" display="Distribution of IPs as per their Eligibility as on December 31, 2020" xr:uid="{4AB255C9-272E-4693-A628-E187411DCBDA}"/>
    <hyperlink ref="D35:K35" location="'Table 25'!A1" display="Age Profile of IPs as on December 31, 2020" xr:uid="{B251069D-9B5E-4BD2-816D-7C2173FA7172}"/>
    <hyperlink ref="D36:K36" location="'Table 26'!A1" display="Zone-wise Number of IPs in the Panel" xr:uid="{D0CFE2DA-5869-4E80-A3D8-9543193F5A17}"/>
    <hyperlink ref="D37:K37" location="'Table 27'!A1" display="Replacement of IRP with RP as on December 31, 2020" xr:uid="{5DC0F49A-0F79-4196-968F-C72876F79B77}"/>
    <hyperlink ref="D38:K38" location="'Table 28'!A1" display="IPEs as on December 31, 2020" xr:uid="{85DFC3EB-D7CB-430D-A1F6-0A2C2BB54375}"/>
    <hyperlink ref="D39:K39" location="'Table 29'!A1" display="Activities by IPAs " xr:uid="{DA7B5FB2-DAED-4576-A7AE-3E05014944FD}"/>
    <hyperlink ref="D41:K41" location="'Table 30'!A1" display="Details of information with NeSL" xr:uid="{AAD4BAE1-395D-4C7D-BCCC-42A4A00F9721}"/>
    <hyperlink ref="D42:K42" location="'Table 31 A'!A1" display="Registered Valuers as on December 31, 2020" xr:uid="{CE05F0DF-977D-4A91-BA11-982C6633F479}"/>
    <hyperlink ref="D43:K43" location="'Table 31 B'!A1" display="Registered Valuers (Entities) as on December 31, 2020" xr:uid="{712C2640-EEF0-444D-AD3C-C83F67098E15}"/>
    <hyperlink ref="D44:K44" location="'Table 32'!A1" display="Registration of RVs till December 31, 2020" xr:uid="{FC56BF7B-7A03-4561-B16B-CAD5DBB8D13D}"/>
    <hyperlink ref="D45:K45" location="'Table 33'!A1" display="Region wise Registered Valuers as on December 31, 2020" xr:uid="{8987A556-8D22-4063-B717-7CDBC5ABE1DE}"/>
    <hyperlink ref="D46:K46" location="'Table 34'!A1" display="Age profile of RVs as on December 31, 2020" xr:uid="{8541CB2D-83C1-4FE2-B914-BC6FF27B6DAF}"/>
    <hyperlink ref="D40:G40" location="'Table 29 B'!A1" display="CPE Hours earned by the IPs" xr:uid="{7C8849CE-D99C-F348-9012-9FAE57E2AA4A}"/>
    <hyperlink ref="D30:I30" location="'Table 20'!A1" display="Corporate Liquidation Accounts as on September 30, 2020" xr:uid="{FB6A7FE4-88EC-4A21-876D-38307CB58D1A}"/>
    <hyperlink ref="D30:K30" location="'Summary of Outcomes'!A1" display="Summary of Outcomes" xr:uid="{771647A1-3DD0-46A3-AA6A-A330E8716D11}"/>
    <hyperlink ref="D14:K14" location="'Table 5'!A1" display="Status of CIRPs as on December 31, 2020" xr:uid="{A3C3174B-C7CA-46FA-B82E-175178BE9A40}"/>
  </hyperlinks>
  <pageMargins left="0.7" right="0.7" top="0.75" bottom="0.75" header="0.3" footer="0.3"/>
  <ignoredErrors>
    <ignoredError sqref="L10" twoDigitTextYear="1"/>
  </ignoredError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7B033-B432-A54C-B6D4-EABBE47529C8}">
  <sheetPr codeName="Sheet20">
    <tabColor rgb="FFEE704A"/>
  </sheetPr>
  <dimension ref="B2:M54"/>
  <sheetViews>
    <sheetView showGridLines="0" zoomScaleNormal="100" workbookViewId="0"/>
  </sheetViews>
  <sheetFormatPr defaultColWidth="10.875" defaultRowHeight="12.75" x14ac:dyDescent="0.2"/>
  <cols>
    <col min="1" max="1" width="3" style="127" customWidth="1"/>
    <col min="2" max="2" width="10.875" style="127"/>
    <col min="3" max="3" width="49" style="127" customWidth="1"/>
    <col min="4" max="4" width="13.875" style="127" customWidth="1"/>
    <col min="5" max="16384" width="10.875" style="127"/>
  </cols>
  <sheetData>
    <row r="2" spans="2:11" ht="15.75" x14ac:dyDescent="0.2">
      <c r="B2" s="413" t="s">
        <v>665</v>
      </c>
      <c r="C2" s="413"/>
      <c r="D2" s="413"/>
      <c r="E2" s="413"/>
      <c r="F2" s="413"/>
      <c r="G2" s="413"/>
      <c r="H2" s="413"/>
      <c r="I2" s="413"/>
      <c r="J2" s="413"/>
    </row>
    <row r="3" spans="2:11" ht="15" customHeight="1" x14ac:dyDescent="0.2">
      <c r="B3" s="458" t="s">
        <v>128</v>
      </c>
      <c r="C3" s="458"/>
      <c r="D3" s="458"/>
      <c r="E3" s="458"/>
      <c r="F3" s="458"/>
      <c r="G3" s="458"/>
      <c r="H3" s="458"/>
      <c r="I3" s="458"/>
      <c r="J3" s="458"/>
      <c r="K3" s="132"/>
    </row>
    <row r="4" spans="2:11" ht="32.1" customHeight="1" x14ac:dyDescent="0.2">
      <c r="B4" s="110" t="s">
        <v>102</v>
      </c>
      <c r="C4" s="110" t="s">
        <v>214</v>
      </c>
      <c r="D4" s="110" t="s">
        <v>215</v>
      </c>
      <c r="E4" s="110" t="s">
        <v>216</v>
      </c>
      <c r="F4" s="110" t="s">
        <v>217</v>
      </c>
      <c r="G4" s="110" t="s">
        <v>218</v>
      </c>
      <c r="H4" s="110" t="s">
        <v>219</v>
      </c>
      <c r="I4" s="110" t="s">
        <v>220</v>
      </c>
      <c r="J4" s="110" t="s">
        <v>210</v>
      </c>
    </row>
    <row r="5" spans="2:11" customFormat="1" ht="12.95" customHeight="1" x14ac:dyDescent="0.3">
      <c r="B5" s="432" t="s">
        <v>355</v>
      </c>
      <c r="C5" s="432"/>
      <c r="D5" s="432"/>
      <c r="E5" s="432"/>
      <c r="F5" s="432"/>
      <c r="G5" s="432"/>
      <c r="H5" s="432"/>
      <c r="I5" s="432"/>
      <c r="J5" s="196"/>
    </row>
    <row r="6" spans="2:11" ht="15" customHeight="1" x14ac:dyDescent="0.2">
      <c r="B6" s="113">
        <v>1</v>
      </c>
      <c r="C6" s="57" t="s">
        <v>555</v>
      </c>
      <c r="D6" s="130">
        <v>43214</v>
      </c>
      <c r="E6" s="131">
        <v>43773</v>
      </c>
      <c r="F6" s="67">
        <v>0.26</v>
      </c>
      <c r="G6" s="67">
        <v>0.01</v>
      </c>
      <c r="H6" s="67">
        <v>0.01</v>
      </c>
      <c r="I6" s="67">
        <v>0.08</v>
      </c>
      <c r="J6" s="67">
        <v>0.17</v>
      </c>
    </row>
    <row r="7" spans="2:11" ht="15" customHeight="1" x14ac:dyDescent="0.2">
      <c r="B7" s="113">
        <v>2</v>
      </c>
      <c r="C7" s="57" t="s">
        <v>556</v>
      </c>
      <c r="D7" s="130">
        <v>43507</v>
      </c>
      <c r="E7" s="131">
        <v>43832</v>
      </c>
      <c r="F7" s="67">
        <v>0.14000000000000001</v>
      </c>
      <c r="G7" s="67" t="s">
        <v>557</v>
      </c>
      <c r="H7" s="67" t="s">
        <v>557</v>
      </c>
      <c r="I7" s="67">
        <v>0.13</v>
      </c>
      <c r="J7" s="67">
        <v>0.01</v>
      </c>
    </row>
    <row r="8" spans="2:11" ht="15" customHeight="1" x14ac:dyDescent="0.2">
      <c r="B8" s="113">
        <v>3</v>
      </c>
      <c r="C8" s="57" t="s">
        <v>558</v>
      </c>
      <c r="D8" s="130">
        <v>43182</v>
      </c>
      <c r="E8" s="131">
        <v>43832</v>
      </c>
      <c r="F8" s="67">
        <v>0.18</v>
      </c>
      <c r="G8" s="67" t="s">
        <v>557</v>
      </c>
      <c r="H8" s="67" t="s">
        <v>557</v>
      </c>
      <c r="I8" s="67">
        <v>0.02</v>
      </c>
      <c r="J8" s="67">
        <v>0.16</v>
      </c>
    </row>
    <row r="9" spans="2:11" ht="15" customHeight="1" x14ac:dyDescent="0.2">
      <c r="B9" s="113">
        <v>4</v>
      </c>
      <c r="C9" s="57" t="s">
        <v>559</v>
      </c>
      <c r="D9" s="130">
        <v>43012</v>
      </c>
      <c r="E9" s="131">
        <v>43871</v>
      </c>
      <c r="F9" s="67">
        <v>1.28</v>
      </c>
      <c r="G9" s="67" t="s">
        <v>557</v>
      </c>
      <c r="H9" s="67" t="s">
        <v>557</v>
      </c>
      <c r="I9" s="67">
        <v>0.94</v>
      </c>
      <c r="J9" s="67">
        <v>0.34</v>
      </c>
    </row>
    <row r="10" spans="2:11" ht="15" customHeight="1" x14ac:dyDescent="0.2">
      <c r="B10" s="113">
        <v>5</v>
      </c>
      <c r="C10" s="57" t="s">
        <v>560</v>
      </c>
      <c r="D10" s="130">
        <v>43649</v>
      </c>
      <c r="E10" s="131">
        <v>43881</v>
      </c>
      <c r="F10" s="67">
        <v>0.13</v>
      </c>
      <c r="G10" s="67" t="s">
        <v>557</v>
      </c>
      <c r="H10" s="67" t="s">
        <v>557</v>
      </c>
      <c r="I10" s="67">
        <v>0.04</v>
      </c>
      <c r="J10" s="67">
        <v>0.09</v>
      </c>
    </row>
    <row r="11" spans="2:11" ht="15" customHeight="1" x14ac:dyDescent="0.2">
      <c r="B11" s="113">
        <v>6</v>
      </c>
      <c r="C11" s="57" t="s">
        <v>561</v>
      </c>
      <c r="D11" s="130">
        <v>42919</v>
      </c>
      <c r="E11" s="131">
        <v>43910</v>
      </c>
      <c r="F11" s="67">
        <v>0.28000000000000003</v>
      </c>
      <c r="G11" s="67">
        <v>0.01</v>
      </c>
      <c r="H11" s="67">
        <v>0.01</v>
      </c>
      <c r="I11" s="67">
        <v>0.02</v>
      </c>
      <c r="J11" s="67">
        <v>0.24</v>
      </c>
    </row>
    <row r="12" spans="2:11" ht="15" customHeight="1" x14ac:dyDescent="0.2">
      <c r="B12" s="113">
        <v>7</v>
      </c>
      <c r="C12" s="57" t="s">
        <v>562</v>
      </c>
      <c r="D12" s="130">
        <v>43434</v>
      </c>
      <c r="E12" s="131">
        <v>43979</v>
      </c>
      <c r="F12" s="67">
        <v>0.65</v>
      </c>
      <c r="G12" s="67" t="s">
        <v>557</v>
      </c>
      <c r="H12" s="67" t="s">
        <v>557</v>
      </c>
      <c r="I12" s="67">
        <v>0.02</v>
      </c>
      <c r="J12" s="67">
        <v>0.63</v>
      </c>
    </row>
    <row r="13" spans="2:11" ht="15" customHeight="1" x14ac:dyDescent="0.2">
      <c r="B13" s="113">
        <v>8</v>
      </c>
      <c r="C13" s="57" t="s">
        <v>563</v>
      </c>
      <c r="D13" s="130">
        <v>43228</v>
      </c>
      <c r="E13" s="131">
        <v>44104</v>
      </c>
      <c r="F13" s="67">
        <v>3.94</v>
      </c>
      <c r="G13" s="67" t="s">
        <v>557</v>
      </c>
      <c r="H13" s="67" t="s">
        <v>557</v>
      </c>
      <c r="I13" s="67">
        <v>0.52</v>
      </c>
      <c r="J13" s="67">
        <v>3.41</v>
      </c>
    </row>
    <row r="14" spans="2:11" ht="15" customHeight="1" x14ac:dyDescent="0.2">
      <c r="B14" s="431" t="s">
        <v>356</v>
      </c>
      <c r="C14" s="431"/>
      <c r="D14" s="431"/>
      <c r="E14" s="431"/>
      <c r="F14" s="431"/>
      <c r="G14" s="431"/>
      <c r="H14" s="431"/>
      <c r="I14" s="431"/>
      <c r="J14" s="195"/>
    </row>
    <row r="15" spans="2:11" ht="15" customHeight="1" x14ac:dyDescent="0.2">
      <c r="B15" s="198">
        <v>1</v>
      </c>
      <c r="C15" s="57" t="s">
        <v>564</v>
      </c>
      <c r="D15" s="130">
        <v>43467</v>
      </c>
      <c r="E15" s="131">
        <v>44109</v>
      </c>
      <c r="F15" s="67">
        <v>0.02</v>
      </c>
      <c r="G15" s="67" t="s">
        <v>557</v>
      </c>
      <c r="H15" s="67" t="s">
        <v>557</v>
      </c>
      <c r="I15" s="67">
        <v>0.02</v>
      </c>
      <c r="J15" s="67">
        <v>0</v>
      </c>
    </row>
    <row r="16" spans="2:11" ht="15" customHeight="1" x14ac:dyDescent="0.2">
      <c r="B16" s="198">
        <v>2</v>
      </c>
      <c r="C16" s="57" t="s">
        <v>565</v>
      </c>
      <c r="D16" s="130">
        <v>43514</v>
      </c>
      <c r="E16" s="131">
        <v>44110</v>
      </c>
      <c r="F16" s="67">
        <v>5.55</v>
      </c>
      <c r="G16" s="67">
        <v>0</v>
      </c>
      <c r="H16" s="67">
        <v>0</v>
      </c>
      <c r="I16" s="67">
        <v>0.03</v>
      </c>
      <c r="J16" s="67">
        <v>5.52</v>
      </c>
    </row>
    <row r="17" spans="2:10" ht="15" customHeight="1" x14ac:dyDescent="0.2">
      <c r="B17" s="198">
        <v>3</v>
      </c>
      <c r="C17" s="57" t="s">
        <v>566</v>
      </c>
      <c r="D17" s="130">
        <v>43430</v>
      </c>
      <c r="E17" s="131">
        <v>44110</v>
      </c>
      <c r="F17" s="67">
        <v>0.08</v>
      </c>
      <c r="G17" s="67" t="s">
        <v>557</v>
      </c>
      <c r="H17" s="67" t="s">
        <v>557</v>
      </c>
      <c r="I17" s="67">
        <v>0.01</v>
      </c>
      <c r="J17" s="67">
        <v>7.0000000000000007E-2</v>
      </c>
    </row>
    <row r="18" spans="2:10" ht="15" customHeight="1" x14ac:dyDescent="0.2">
      <c r="B18" s="198">
        <v>4</v>
      </c>
      <c r="C18" s="57" t="s">
        <v>567</v>
      </c>
      <c r="D18" s="130">
        <v>43368</v>
      </c>
      <c r="E18" s="131">
        <v>44112</v>
      </c>
      <c r="F18" s="67">
        <v>0.13</v>
      </c>
      <c r="G18" s="67" t="s">
        <v>557</v>
      </c>
      <c r="H18" s="67" t="s">
        <v>557</v>
      </c>
      <c r="I18" s="67">
        <v>0.13</v>
      </c>
      <c r="J18" s="67" t="s">
        <v>557</v>
      </c>
    </row>
    <row r="19" spans="2:10" ht="15" customHeight="1" x14ac:dyDescent="0.2">
      <c r="B19" s="198">
        <v>5</v>
      </c>
      <c r="C19" s="57" t="s">
        <v>568</v>
      </c>
      <c r="D19" s="130">
        <v>43843</v>
      </c>
      <c r="E19" s="131">
        <v>44116</v>
      </c>
      <c r="F19" s="67">
        <v>3.79</v>
      </c>
      <c r="G19" s="67" t="s">
        <v>557</v>
      </c>
      <c r="H19" s="67" t="s">
        <v>557</v>
      </c>
      <c r="I19" s="67">
        <v>0.05</v>
      </c>
      <c r="J19" s="67">
        <v>3.74</v>
      </c>
    </row>
    <row r="20" spans="2:10" ht="15" customHeight="1" x14ac:dyDescent="0.2">
      <c r="B20" s="198">
        <v>6</v>
      </c>
      <c r="C20" s="57" t="s">
        <v>569</v>
      </c>
      <c r="D20" s="130">
        <v>43054</v>
      </c>
      <c r="E20" s="131">
        <v>44137</v>
      </c>
      <c r="F20" s="67">
        <v>35.46</v>
      </c>
      <c r="G20" s="67" t="s">
        <v>557</v>
      </c>
      <c r="H20" s="67" t="s">
        <v>557</v>
      </c>
      <c r="I20" s="67">
        <v>0.32</v>
      </c>
      <c r="J20" s="67">
        <v>35.14</v>
      </c>
    </row>
    <row r="21" spans="2:10" ht="15" customHeight="1" x14ac:dyDescent="0.2">
      <c r="B21" s="198">
        <v>7</v>
      </c>
      <c r="C21" s="57" t="s">
        <v>570</v>
      </c>
      <c r="D21" s="130">
        <v>43904</v>
      </c>
      <c r="E21" s="131">
        <v>44145</v>
      </c>
      <c r="F21" s="67">
        <v>0.62</v>
      </c>
      <c r="G21" s="67" t="s">
        <v>557</v>
      </c>
      <c r="H21" s="67" t="s">
        <v>557</v>
      </c>
      <c r="I21" s="67">
        <v>0.02</v>
      </c>
      <c r="J21" s="67">
        <v>0.6</v>
      </c>
    </row>
    <row r="22" spans="2:10" ht="15" customHeight="1" x14ac:dyDescent="0.2">
      <c r="B22" s="198">
        <v>8</v>
      </c>
      <c r="C22" s="57" t="s">
        <v>571</v>
      </c>
      <c r="D22" s="130">
        <v>43264</v>
      </c>
      <c r="E22" s="131">
        <v>44146</v>
      </c>
      <c r="F22" s="67">
        <v>3.18</v>
      </c>
      <c r="G22" s="67">
        <v>0.21</v>
      </c>
      <c r="H22" s="67">
        <v>0.21</v>
      </c>
      <c r="I22" s="67">
        <v>2</v>
      </c>
      <c r="J22" s="67">
        <v>0.97</v>
      </c>
    </row>
    <row r="23" spans="2:10" ht="15" customHeight="1" x14ac:dyDescent="0.2">
      <c r="B23" s="198">
        <v>9</v>
      </c>
      <c r="C23" s="57" t="s">
        <v>572</v>
      </c>
      <c r="D23" s="130">
        <v>43726</v>
      </c>
      <c r="E23" s="131">
        <v>44146</v>
      </c>
      <c r="F23" s="67">
        <v>0.31</v>
      </c>
      <c r="G23" s="67" t="s">
        <v>557</v>
      </c>
      <c r="H23" s="67" t="s">
        <v>557</v>
      </c>
      <c r="I23" s="67">
        <v>0.02</v>
      </c>
      <c r="J23" s="67">
        <v>0.28999999999999998</v>
      </c>
    </row>
    <row r="24" spans="2:10" ht="15" customHeight="1" x14ac:dyDescent="0.2">
      <c r="B24" s="198">
        <v>10</v>
      </c>
      <c r="C24" s="57" t="s">
        <v>573</v>
      </c>
      <c r="D24" s="130">
        <v>42954</v>
      </c>
      <c r="E24" s="131">
        <v>44147</v>
      </c>
      <c r="F24" s="67">
        <v>1.66</v>
      </c>
      <c r="G24" s="67" t="s">
        <v>557</v>
      </c>
      <c r="H24" s="67" t="s">
        <v>557</v>
      </c>
      <c r="I24" s="67">
        <v>0.02</v>
      </c>
      <c r="J24" s="67">
        <v>1.64</v>
      </c>
    </row>
    <row r="25" spans="2:10" ht="15" customHeight="1" x14ac:dyDescent="0.2">
      <c r="B25" s="198">
        <v>11</v>
      </c>
      <c r="C25" s="57" t="s">
        <v>574</v>
      </c>
      <c r="D25" s="130">
        <v>43144</v>
      </c>
      <c r="E25" s="131">
        <v>44155</v>
      </c>
      <c r="F25" s="67">
        <v>0.94</v>
      </c>
      <c r="G25" s="67" t="s">
        <v>557</v>
      </c>
      <c r="H25" s="67" t="s">
        <v>557</v>
      </c>
      <c r="I25" s="67">
        <v>0.24</v>
      </c>
      <c r="J25" s="67">
        <v>0.7</v>
      </c>
    </row>
    <row r="26" spans="2:10" ht="15" customHeight="1" x14ac:dyDescent="0.2">
      <c r="B26" s="198">
        <v>12</v>
      </c>
      <c r="C26" s="57" t="s">
        <v>575</v>
      </c>
      <c r="D26" s="130">
        <v>43778</v>
      </c>
      <c r="E26" s="131">
        <v>44161</v>
      </c>
      <c r="F26" s="67">
        <v>4.58</v>
      </c>
      <c r="G26" s="67" t="s">
        <v>557</v>
      </c>
      <c r="H26" s="67" t="s">
        <v>557</v>
      </c>
      <c r="I26" s="67">
        <v>7.0000000000000007E-2</v>
      </c>
      <c r="J26" s="67">
        <v>4.51</v>
      </c>
    </row>
    <row r="27" spans="2:10" ht="15" customHeight="1" x14ac:dyDescent="0.2">
      <c r="B27" s="198">
        <v>13</v>
      </c>
      <c r="C27" s="57" t="s">
        <v>576</v>
      </c>
      <c r="D27" s="130">
        <v>43482</v>
      </c>
      <c r="E27" s="131">
        <v>44166</v>
      </c>
      <c r="F27" s="67">
        <v>0</v>
      </c>
      <c r="G27" s="67" t="s">
        <v>557</v>
      </c>
      <c r="H27" s="67" t="s">
        <v>557</v>
      </c>
      <c r="I27" s="67">
        <v>0</v>
      </c>
      <c r="J27" s="67" t="s">
        <v>557</v>
      </c>
    </row>
    <row r="28" spans="2:10" ht="15" customHeight="1" x14ac:dyDescent="0.2">
      <c r="B28" s="198">
        <v>14</v>
      </c>
      <c r="C28" s="57" t="s">
        <v>577</v>
      </c>
      <c r="D28" s="130">
        <v>43542</v>
      </c>
      <c r="E28" s="131">
        <v>44174</v>
      </c>
      <c r="F28" s="67">
        <v>3.73</v>
      </c>
      <c r="G28" s="67">
        <v>0.02</v>
      </c>
      <c r="H28" s="67">
        <v>0.02</v>
      </c>
      <c r="I28" s="67">
        <v>0.05</v>
      </c>
      <c r="J28" s="67">
        <v>3.66</v>
      </c>
    </row>
    <row r="29" spans="2:10" ht="15" customHeight="1" x14ac:dyDescent="0.2">
      <c r="B29" s="198">
        <v>15</v>
      </c>
      <c r="C29" s="57" t="s">
        <v>578</v>
      </c>
      <c r="D29" s="130">
        <v>43482</v>
      </c>
      <c r="E29" s="131">
        <v>44174</v>
      </c>
      <c r="F29" s="67">
        <v>0.25</v>
      </c>
      <c r="G29" s="67">
        <v>0.02</v>
      </c>
      <c r="H29" s="67">
        <v>0.02</v>
      </c>
      <c r="I29" s="67">
        <v>0.02</v>
      </c>
      <c r="J29" s="67">
        <v>0.21</v>
      </c>
    </row>
    <row r="30" spans="2:10" ht="15" customHeight="1" x14ac:dyDescent="0.2">
      <c r="B30" s="198">
        <v>16</v>
      </c>
      <c r="C30" s="57" t="s">
        <v>579</v>
      </c>
      <c r="D30" s="130">
        <v>43540</v>
      </c>
      <c r="E30" s="131">
        <v>44182</v>
      </c>
      <c r="F30" s="67">
        <v>0.35</v>
      </c>
      <c r="G30" s="67" t="s">
        <v>557</v>
      </c>
      <c r="H30" s="67" t="s">
        <v>557</v>
      </c>
      <c r="I30" s="67">
        <v>0.04</v>
      </c>
      <c r="J30" s="67">
        <v>0.31</v>
      </c>
    </row>
    <row r="31" spans="2:10" ht="15" customHeight="1" x14ac:dyDescent="0.2">
      <c r="B31" s="198">
        <v>17</v>
      </c>
      <c r="C31" s="57" t="s">
        <v>580</v>
      </c>
      <c r="D31" s="130">
        <v>43515</v>
      </c>
      <c r="E31" s="131">
        <v>44182</v>
      </c>
      <c r="F31" s="67">
        <v>0.2</v>
      </c>
      <c r="G31" s="67" t="s">
        <v>557</v>
      </c>
      <c r="H31" s="67" t="s">
        <v>557</v>
      </c>
      <c r="I31" s="67">
        <v>0.03</v>
      </c>
      <c r="J31" s="67">
        <v>0.17</v>
      </c>
    </row>
    <row r="32" spans="2:10" ht="15" customHeight="1" x14ac:dyDescent="0.2">
      <c r="B32" s="198">
        <v>18</v>
      </c>
      <c r="C32" s="57" t="s">
        <v>581</v>
      </c>
      <c r="D32" s="130">
        <v>43515</v>
      </c>
      <c r="E32" s="131">
        <v>44182</v>
      </c>
      <c r="F32" s="67">
        <v>0.56000000000000005</v>
      </c>
      <c r="G32" s="67" t="s">
        <v>557</v>
      </c>
      <c r="H32" s="67" t="s">
        <v>557</v>
      </c>
      <c r="I32" s="67">
        <v>0.1</v>
      </c>
      <c r="J32" s="67">
        <v>0.46</v>
      </c>
    </row>
    <row r="33" spans="2:13" ht="15" customHeight="1" x14ac:dyDescent="0.2">
      <c r="B33" s="198">
        <v>19</v>
      </c>
      <c r="C33" s="57" t="s">
        <v>582</v>
      </c>
      <c r="D33" s="130">
        <v>43881</v>
      </c>
      <c r="E33" s="131">
        <v>44183</v>
      </c>
      <c r="F33" s="67">
        <v>0.06</v>
      </c>
      <c r="G33" s="67" t="s">
        <v>557</v>
      </c>
      <c r="H33" s="67" t="s">
        <v>557</v>
      </c>
      <c r="I33" s="67">
        <v>0.05</v>
      </c>
      <c r="J33" s="67">
        <v>0.01</v>
      </c>
    </row>
    <row r="34" spans="2:13" ht="15" customHeight="1" x14ac:dyDescent="0.2">
      <c r="B34" s="198">
        <v>20</v>
      </c>
      <c r="C34" s="57" t="s">
        <v>365</v>
      </c>
      <c r="D34" s="130">
        <v>43404</v>
      </c>
      <c r="E34" s="131">
        <v>44183</v>
      </c>
      <c r="F34" s="67">
        <v>0</v>
      </c>
      <c r="G34" s="67" t="s">
        <v>557</v>
      </c>
      <c r="H34" s="67" t="s">
        <v>557</v>
      </c>
      <c r="I34" s="67">
        <v>0</v>
      </c>
      <c r="J34" s="67" t="s">
        <v>557</v>
      </c>
    </row>
    <row r="35" spans="2:13" ht="15" customHeight="1" x14ac:dyDescent="0.2">
      <c r="B35" s="198">
        <v>21</v>
      </c>
      <c r="C35" s="57" t="s">
        <v>583</v>
      </c>
      <c r="D35" s="130">
        <v>43559</v>
      </c>
      <c r="E35" s="131">
        <v>44183</v>
      </c>
      <c r="F35" s="67">
        <v>0.45</v>
      </c>
      <c r="G35" s="67" t="s">
        <v>557</v>
      </c>
      <c r="H35" s="67" t="s">
        <v>557</v>
      </c>
      <c r="I35" s="67">
        <v>0.04</v>
      </c>
      <c r="J35" s="67">
        <v>0.41</v>
      </c>
    </row>
    <row r="36" spans="2:13" ht="15" customHeight="1" x14ac:dyDescent="0.2">
      <c r="B36" s="198">
        <v>22</v>
      </c>
      <c r="C36" s="127" t="s">
        <v>584</v>
      </c>
      <c r="D36" s="203">
        <v>43105</v>
      </c>
      <c r="E36" s="203">
        <v>44189</v>
      </c>
      <c r="F36" s="127">
        <v>0.81</v>
      </c>
      <c r="G36" s="127" t="s">
        <v>557</v>
      </c>
      <c r="H36" s="127" t="s">
        <v>557</v>
      </c>
      <c r="I36" s="127">
        <v>0.01</v>
      </c>
      <c r="J36" s="127">
        <v>0.8</v>
      </c>
    </row>
    <row r="37" spans="2:13" ht="15" customHeight="1" x14ac:dyDescent="0.2">
      <c r="B37" s="456" t="s">
        <v>358</v>
      </c>
      <c r="C37" s="456"/>
      <c r="D37" s="456"/>
      <c r="E37" s="456"/>
      <c r="F37" s="91">
        <v>62.73</v>
      </c>
      <c r="G37" s="91">
        <v>0.25</v>
      </c>
      <c r="H37" s="91">
        <v>0.25</v>
      </c>
      <c r="I37" s="91">
        <v>3.27</v>
      </c>
      <c r="J37" s="94">
        <v>59.21</v>
      </c>
    </row>
    <row r="38" spans="2:13" ht="15" customHeight="1" x14ac:dyDescent="0.2">
      <c r="B38" s="457" t="s">
        <v>359</v>
      </c>
      <c r="C38" s="457"/>
      <c r="D38" s="457"/>
      <c r="E38" s="457"/>
      <c r="F38" s="93">
        <v>2816.2</v>
      </c>
      <c r="G38" s="93">
        <v>10.11</v>
      </c>
      <c r="H38" s="93">
        <v>10.11</v>
      </c>
      <c r="I38" s="93">
        <v>23.63</v>
      </c>
      <c r="J38" s="93">
        <v>2782.45</v>
      </c>
    </row>
    <row r="46" spans="2:13" ht="16.5" x14ac:dyDescent="0.3">
      <c r="F46"/>
      <c r="G46"/>
      <c r="H46"/>
      <c r="I46"/>
      <c r="J46"/>
      <c r="K46"/>
      <c r="L46"/>
      <c r="M46"/>
    </row>
    <row r="47" spans="2:13" ht="16.5" x14ac:dyDescent="0.3">
      <c r="F47"/>
      <c r="G47"/>
      <c r="H47"/>
      <c r="I47"/>
      <c r="J47"/>
      <c r="K47"/>
      <c r="L47"/>
      <c r="M47"/>
    </row>
    <row r="48" spans="2:13" ht="16.5" x14ac:dyDescent="0.3">
      <c r="F48"/>
      <c r="G48"/>
      <c r="H48"/>
      <c r="I48"/>
      <c r="J48"/>
      <c r="K48"/>
      <c r="L48"/>
      <c r="M48"/>
    </row>
    <row r="49" spans="6:13" ht="16.5" x14ac:dyDescent="0.3">
      <c r="F49"/>
      <c r="G49"/>
      <c r="H49"/>
      <c r="I49"/>
      <c r="J49"/>
      <c r="K49"/>
      <c r="L49"/>
      <c r="M49"/>
    </row>
    <row r="50" spans="6:13" ht="16.5" x14ac:dyDescent="0.3">
      <c r="F50"/>
      <c r="G50"/>
      <c r="H50"/>
      <c r="I50"/>
      <c r="J50"/>
      <c r="K50"/>
      <c r="L50"/>
      <c r="M50"/>
    </row>
    <row r="51" spans="6:13" ht="16.5" x14ac:dyDescent="0.3">
      <c r="F51"/>
      <c r="G51"/>
      <c r="H51"/>
      <c r="I51"/>
      <c r="J51"/>
      <c r="K51"/>
      <c r="L51"/>
      <c r="M51"/>
    </row>
    <row r="52" spans="6:13" ht="16.5" x14ac:dyDescent="0.3">
      <c r="F52"/>
      <c r="G52"/>
      <c r="H52"/>
      <c r="I52"/>
      <c r="J52"/>
      <c r="K52"/>
      <c r="L52"/>
      <c r="M52"/>
    </row>
    <row r="53" spans="6:13" ht="16.5" x14ac:dyDescent="0.3">
      <c r="F53"/>
      <c r="G53"/>
      <c r="H53"/>
      <c r="I53"/>
      <c r="J53"/>
      <c r="K53"/>
      <c r="L53"/>
      <c r="M53"/>
    </row>
    <row r="54" spans="6:13" ht="16.5" x14ac:dyDescent="0.3">
      <c r="F54"/>
      <c r="G54"/>
      <c r="H54"/>
      <c r="I54"/>
      <c r="J54"/>
      <c r="K54"/>
      <c r="L54"/>
      <c r="M54"/>
    </row>
  </sheetData>
  <mergeCells count="6">
    <mergeCell ref="B14:I14"/>
    <mergeCell ref="B5:I5"/>
    <mergeCell ref="B2:J2"/>
    <mergeCell ref="B37:E37"/>
    <mergeCell ref="B38:E38"/>
    <mergeCell ref="B3:J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1C6AA-672A-A049-AA72-3DD7EB39A9FD}">
  <sheetPr codeName="Sheet21">
    <tabColor rgb="FFEE704A"/>
  </sheetPr>
  <dimension ref="B2:H30"/>
  <sheetViews>
    <sheetView showGridLines="0" zoomScaleNormal="100" workbookViewId="0">
      <selection activeCell="B2" sqref="B2:F2"/>
    </sheetView>
  </sheetViews>
  <sheetFormatPr defaultColWidth="10.875" defaultRowHeight="12.75" x14ac:dyDescent="0.2"/>
  <cols>
    <col min="1" max="1" width="2.375" style="6" customWidth="1"/>
    <col min="2" max="2" width="7.875" style="6" customWidth="1"/>
    <col min="3" max="3" width="47.5" style="6" customWidth="1"/>
    <col min="4" max="16384" width="10.875" style="6"/>
  </cols>
  <sheetData>
    <row r="2" spans="2:6" ht="17.25" customHeight="1" x14ac:dyDescent="0.2">
      <c r="B2" s="413" t="s">
        <v>667</v>
      </c>
      <c r="C2" s="413"/>
      <c r="D2" s="413"/>
      <c r="E2" s="413"/>
      <c r="F2" s="413"/>
    </row>
    <row r="3" spans="2:6" ht="9" customHeight="1" x14ac:dyDescent="0.2">
      <c r="B3" s="124"/>
    </row>
    <row r="4" spans="2:6" x14ac:dyDescent="0.2">
      <c r="B4" s="437" t="s">
        <v>102</v>
      </c>
      <c r="C4" s="437" t="s">
        <v>221</v>
      </c>
      <c r="D4" s="437" t="s">
        <v>222</v>
      </c>
      <c r="E4" s="437" t="s">
        <v>223</v>
      </c>
      <c r="F4" s="437"/>
    </row>
    <row r="5" spans="2:6" ht="30.95" customHeight="1" x14ac:dyDescent="0.2">
      <c r="B5" s="437"/>
      <c r="C5" s="437"/>
      <c r="D5" s="437"/>
      <c r="E5" s="111" t="s">
        <v>224</v>
      </c>
      <c r="F5" s="111" t="s">
        <v>225</v>
      </c>
    </row>
    <row r="6" spans="2:6" ht="15" customHeight="1" x14ac:dyDescent="0.2">
      <c r="B6" s="445" t="s">
        <v>226</v>
      </c>
      <c r="C6" s="445"/>
      <c r="D6" s="445"/>
      <c r="E6" s="445"/>
      <c r="F6" s="445"/>
    </row>
    <row r="7" spans="2:6" ht="15" customHeight="1" x14ac:dyDescent="0.2">
      <c r="B7" s="109">
        <v>1</v>
      </c>
      <c r="C7" s="109" t="s">
        <v>227</v>
      </c>
      <c r="D7" s="112">
        <v>317</v>
      </c>
      <c r="E7" s="112">
        <v>445</v>
      </c>
      <c r="F7" s="112">
        <v>386</v>
      </c>
    </row>
    <row r="8" spans="2:6" ht="15" customHeight="1" x14ac:dyDescent="0.2">
      <c r="B8" s="109">
        <v>2</v>
      </c>
      <c r="C8" s="109" t="s">
        <v>228</v>
      </c>
      <c r="D8" s="112">
        <v>1126</v>
      </c>
      <c r="E8" s="112">
        <v>330</v>
      </c>
      <c r="F8" s="112" t="s">
        <v>19</v>
      </c>
    </row>
    <row r="9" spans="2:6" ht="15" customHeight="1" x14ac:dyDescent="0.2">
      <c r="B9" s="441" t="s">
        <v>229</v>
      </c>
      <c r="C9" s="441"/>
      <c r="D9" s="441"/>
      <c r="E9" s="441"/>
      <c r="F9" s="441"/>
    </row>
    <row r="10" spans="2:6" ht="21.95" customHeight="1" x14ac:dyDescent="0.2">
      <c r="B10" s="109">
        <v>3</v>
      </c>
      <c r="C10" s="194" t="s">
        <v>588</v>
      </c>
      <c r="D10" s="197">
        <v>194</v>
      </c>
      <c r="E10" s="197">
        <v>384</v>
      </c>
      <c r="F10" s="197" t="s">
        <v>19</v>
      </c>
    </row>
    <row r="11" spans="2:6" ht="26.1" customHeight="1" x14ac:dyDescent="0.2">
      <c r="B11" s="109">
        <v>4</v>
      </c>
      <c r="C11" s="109" t="s">
        <v>585</v>
      </c>
      <c r="D11" s="169">
        <v>360</v>
      </c>
      <c r="E11" s="169">
        <v>373</v>
      </c>
      <c r="F11" s="169" t="s">
        <v>19</v>
      </c>
    </row>
    <row r="12" spans="2:6" ht="15" customHeight="1" x14ac:dyDescent="0.2">
      <c r="B12" s="194">
        <v>5</v>
      </c>
      <c r="C12" s="109" t="s">
        <v>586</v>
      </c>
      <c r="D12" s="169">
        <v>100</v>
      </c>
      <c r="E12" s="169">
        <v>333</v>
      </c>
      <c r="F12" s="169" t="s">
        <v>19</v>
      </c>
    </row>
    <row r="13" spans="2:6" x14ac:dyDescent="0.2">
      <c r="B13" s="194">
        <v>6</v>
      </c>
      <c r="C13" s="6" t="s">
        <v>587</v>
      </c>
      <c r="D13" s="6">
        <v>182</v>
      </c>
      <c r="E13" s="6">
        <v>495</v>
      </c>
      <c r="F13" s="197" t="s">
        <v>19</v>
      </c>
    </row>
    <row r="22" spans="3:8" ht="16.5" x14ac:dyDescent="0.3">
      <c r="D22"/>
      <c r="E22"/>
      <c r="F22"/>
      <c r="G22"/>
      <c r="H22"/>
    </row>
    <row r="23" spans="3:8" ht="16.5" x14ac:dyDescent="0.3">
      <c r="D23"/>
      <c r="E23"/>
      <c r="F23"/>
      <c r="G23"/>
      <c r="H23"/>
    </row>
    <row r="24" spans="3:8" ht="16.5" x14ac:dyDescent="0.3">
      <c r="D24"/>
      <c r="E24"/>
      <c r="F24"/>
      <c r="G24"/>
      <c r="H24"/>
    </row>
    <row r="25" spans="3:8" ht="16.5" x14ac:dyDescent="0.3">
      <c r="D25"/>
      <c r="E25"/>
      <c r="F25"/>
      <c r="G25"/>
      <c r="H25"/>
    </row>
    <row r="26" spans="3:8" ht="16.5" x14ac:dyDescent="0.3">
      <c r="C26"/>
      <c r="D26"/>
      <c r="E26"/>
      <c r="F26"/>
      <c r="G26"/>
      <c r="H26"/>
    </row>
    <row r="27" spans="3:8" ht="16.5" x14ac:dyDescent="0.3">
      <c r="C27"/>
      <c r="D27"/>
      <c r="E27"/>
      <c r="F27"/>
      <c r="G27"/>
      <c r="H27"/>
    </row>
    <row r="28" spans="3:8" ht="16.5" x14ac:dyDescent="0.3">
      <c r="C28"/>
      <c r="D28"/>
      <c r="E28"/>
      <c r="F28"/>
      <c r="G28"/>
      <c r="H28"/>
    </row>
    <row r="29" spans="3:8" ht="16.5" x14ac:dyDescent="0.3">
      <c r="C29"/>
      <c r="D29"/>
      <c r="E29"/>
      <c r="F29"/>
      <c r="G29"/>
      <c r="H29"/>
    </row>
    <row r="30" spans="3:8" ht="16.5" x14ac:dyDescent="0.3">
      <c r="D30"/>
      <c r="E30"/>
      <c r="F30"/>
      <c r="G30"/>
      <c r="H30"/>
    </row>
  </sheetData>
  <mergeCells count="7">
    <mergeCell ref="B6:F6"/>
    <mergeCell ref="B9:F9"/>
    <mergeCell ref="B2:F2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F40F-8CA3-DF4E-9C08-4E7A4D0CFF26}">
  <sheetPr codeName="Sheet22">
    <tabColor rgb="FFEE704A"/>
  </sheetPr>
  <dimension ref="B2:N15"/>
  <sheetViews>
    <sheetView showGridLines="0" zoomScaleNormal="100" workbookViewId="0">
      <selection activeCell="B1" sqref="B1"/>
    </sheetView>
  </sheetViews>
  <sheetFormatPr defaultColWidth="10.875" defaultRowHeight="12.75" x14ac:dyDescent="0.2"/>
  <cols>
    <col min="1" max="1" width="2.375" style="127" customWidth="1"/>
    <col min="2" max="2" width="16" style="127" customWidth="1"/>
    <col min="3" max="16384" width="10.875" style="127"/>
  </cols>
  <sheetData>
    <row r="2" spans="2:14" ht="18" customHeight="1" x14ac:dyDescent="0.25">
      <c r="B2" s="459" t="s">
        <v>644</v>
      </c>
      <c r="C2" s="459"/>
      <c r="D2" s="459"/>
      <c r="E2" s="459"/>
      <c r="F2" s="459"/>
    </row>
    <row r="3" spans="2:14" ht="15" customHeight="1" x14ac:dyDescent="0.2">
      <c r="B3" s="458" t="s">
        <v>334</v>
      </c>
      <c r="C3" s="458"/>
      <c r="D3" s="458"/>
      <c r="E3" s="458"/>
      <c r="F3" s="458"/>
      <c r="G3" s="134"/>
      <c r="H3" s="134"/>
      <c r="I3" s="134"/>
      <c r="J3" s="134"/>
      <c r="K3" s="134"/>
      <c r="L3" s="134"/>
      <c r="M3" s="134"/>
      <c r="N3" s="134"/>
    </row>
    <row r="4" spans="2:14" ht="41.1" customHeight="1" x14ac:dyDescent="0.2">
      <c r="B4" s="111" t="s">
        <v>324</v>
      </c>
      <c r="C4" s="111" t="s">
        <v>325</v>
      </c>
      <c r="D4" s="111" t="s">
        <v>326</v>
      </c>
      <c r="E4" s="111" t="s">
        <v>327</v>
      </c>
      <c r="F4" s="111" t="s">
        <v>328</v>
      </c>
    </row>
    <row r="5" spans="2:14" ht="15" customHeight="1" x14ac:dyDescent="0.2">
      <c r="B5" s="461" t="s">
        <v>329</v>
      </c>
      <c r="C5" s="461"/>
      <c r="D5" s="461"/>
      <c r="E5" s="461"/>
      <c r="F5" s="461"/>
      <c r="G5" s="133"/>
    </row>
    <row r="6" spans="2:14" ht="15" customHeight="1" x14ac:dyDescent="0.2">
      <c r="B6" s="127" t="s">
        <v>330</v>
      </c>
      <c r="C6" s="129">
        <v>0</v>
      </c>
      <c r="D6" s="129">
        <v>476.26</v>
      </c>
      <c r="E6" s="129">
        <v>0.21</v>
      </c>
      <c r="F6" s="129">
        <v>476.05</v>
      </c>
    </row>
    <row r="7" spans="2:14" ht="15" customHeight="1" x14ac:dyDescent="0.2">
      <c r="B7" s="127" t="s">
        <v>331</v>
      </c>
      <c r="C7" s="129">
        <v>476.05</v>
      </c>
      <c r="D7" s="129">
        <v>41.4</v>
      </c>
      <c r="E7" s="129">
        <v>0</v>
      </c>
      <c r="F7" s="129">
        <v>517.45000000000005</v>
      </c>
    </row>
    <row r="8" spans="2:14" ht="15" customHeight="1" x14ac:dyDescent="0.2">
      <c r="B8" s="127" t="s">
        <v>332</v>
      </c>
      <c r="C8" s="129">
        <v>517.45000000000005</v>
      </c>
      <c r="D8" s="129">
        <v>9.6</v>
      </c>
      <c r="E8" s="129">
        <v>0</v>
      </c>
      <c r="F8" s="129">
        <v>527.04999999999995</v>
      </c>
    </row>
    <row r="9" spans="2:14" ht="15" customHeight="1" x14ac:dyDescent="0.2">
      <c r="B9" s="127" t="s">
        <v>349</v>
      </c>
      <c r="C9" s="129">
        <v>527.04999999999995</v>
      </c>
      <c r="D9" s="129">
        <v>56.66</v>
      </c>
      <c r="E9" s="129">
        <v>0</v>
      </c>
      <c r="F9" s="129">
        <v>583.71</v>
      </c>
    </row>
    <row r="10" spans="2:14" ht="15" customHeight="1" x14ac:dyDescent="0.2">
      <c r="B10" s="460" t="s">
        <v>333</v>
      </c>
      <c r="C10" s="460"/>
      <c r="D10" s="460"/>
      <c r="E10" s="460"/>
      <c r="F10" s="460"/>
    </row>
    <row r="11" spans="2:14" ht="15" customHeight="1" x14ac:dyDescent="0.2">
      <c r="B11" s="127" t="s">
        <v>330</v>
      </c>
      <c r="C11" s="129">
        <v>0</v>
      </c>
      <c r="D11" s="129">
        <v>109.7</v>
      </c>
      <c r="E11" s="129">
        <v>0</v>
      </c>
      <c r="F11" s="129">
        <v>109.7</v>
      </c>
    </row>
    <row r="12" spans="2:14" ht="15" customHeight="1" x14ac:dyDescent="0.2">
      <c r="B12" s="127" t="s">
        <v>331</v>
      </c>
      <c r="C12" s="129">
        <v>109.7</v>
      </c>
      <c r="D12" s="129">
        <v>8.35</v>
      </c>
      <c r="E12" s="129">
        <v>0</v>
      </c>
      <c r="F12" s="129">
        <v>118.05</v>
      </c>
    </row>
    <row r="13" spans="2:14" ht="15" customHeight="1" x14ac:dyDescent="0.2">
      <c r="B13" s="127" t="s">
        <v>332</v>
      </c>
      <c r="C13" s="129">
        <v>118.05</v>
      </c>
      <c r="D13" s="129">
        <v>28.46</v>
      </c>
      <c r="E13" s="129">
        <v>0</v>
      </c>
      <c r="F13" s="129">
        <v>146.51</v>
      </c>
    </row>
    <row r="14" spans="2:14" x14ac:dyDescent="0.2">
      <c r="B14" s="127" t="s">
        <v>349</v>
      </c>
      <c r="C14" s="129">
        <v>146.51</v>
      </c>
      <c r="D14" s="129">
        <v>56.27</v>
      </c>
      <c r="E14" s="129">
        <v>0</v>
      </c>
      <c r="F14" s="129">
        <v>202.78</v>
      </c>
    </row>
    <row r="15" spans="2:14" x14ac:dyDescent="0.2">
      <c r="D15" s="128"/>
    </row>
  </sheetData>
  <mergeCells count="4">
    <mergeCell ref="B2:F2"/>
    <mergeCell ref="B10:F10"/>
    <mergeCell ref="B5:F5"/>
    <mergeCell ref="B3:F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334CE-8BE0-43E5-9087-50569056C475}">
  <sheetPr codeName="Sheet23">
    <tabColor rgb="FFEE704A"/>
  </sheetPr>
  <dimension ref="A1:T86"/>
  <sheetViews>
    <sheetView showGridLines="0" zoomScale="90" zoomScaleNormal="90" workbookViewId="0">
      <selection activeCell="R23" sqref="R23"/>
    </sheetView>
  </sheetViews>
  <sheetFormatPr defaultColWidth="9" defaultRowHeight="15" x14ac:dyDescent="0.25"/>
  <cols>
    <col min="1" max="1" width="2.75" style="2" customWidth="1"/>
    <col min="2" max="6" width="11.125" style="2" customWidth="1"/>
    <col min="7" max="7" width="3.375" style="2" customWidth="1"/>
    <col min="8" max="8" width="11.125" style="2" customWidth="1"/>
    <col min="9" max="10" width="11.125" style="7" customWidth="1"/>
    <col min="11" max="11" width="4.125" style="7" customWidth="1"/>
    <col min="12" max="12" width="2.875" style="333" customWidth="1"/>
    <col min="13" max="13" width="4.375" style="7" customWidth="1"/>
    <col min="14" max="14" width="26.375" style="2" customWidth="1"/>
    <col min="15" max="15" width="12.625" style="2" customWidth="1"/>
    <col min="16" max="16" width="16" style="2" customWidth="1"/>
    <col min="17" max="17" width="13.75" style="274" customWidth="1"/>
    <col min="18" max="16384" width="9" style="2"/>
  </cols>
  <sheetData>
    <row r="1" spans="1:18" x14ac:dyDescent="0.25">
      <c r="A1" s="7"/>
      <c r="B1" s="7"/>
      <c r="C1" s="7"/>
      <c r="D1" s="7"/>
      <c r="E1" s="7"/>
      <c r="F1" s="7"/>
      <c r="G1" s="7"/>
      <c r="H1" s="7"/>
    </row>
    <row r="2" spans="1:18" ht="15.75" customHeight="1" x14ac:dyDescent="0.25">
      <c r="A2" s="7"/>
      <c r="B2" s="7"/>
      <c r="C2" s="7"/>
      <c r="D2" s="7"/>
      <c r="E2" s="7"/>
      <c r="F2" s="7"/>
      <c r="G2" s="7"/>
      <c r="H2" s="7"/>
      <c r="N2" s="462" t="s">
        <v>697</v>
      </c>
      <c r="O2" s="462"/>
      <c r="P2" s="462"/>
      <c r="Q2" s="342"/>
    </row>
    <row r="3" spans="1:18" ht="31.5" customHeight="1" x14ac:dyDescent="0.25">
      <c r="A3" s="7"/>
      <c r="B3" s="7"/>
      <c r="C3" s="7"/>
      <c r="D3" s="7"/>
      <c r="E3" s="7"/>
      <c r="F3" s="7"/>
      <c r="G3" s="7"/>
      <c r="H3" s="7"/>
      <c r="N3" s="243" t="s">
        <v>668</v>
      </c>
      <c r="O3" s="243" t="s">
        <v>669</v>
      </c>
      <c r="P3" s="243" t="s">
        <v>691</v>
      </c>
      <c r="Q3" s="338" t="s">
        <v>700</v>
      </c>
    </row>
    <row r="4" spans="1:18" x14ac:dyDescent="0.25">
      <c r="A4" s="7"/>
      <c r="B4" s="7"/>
      <c r="C4" s="7"/>
      <c r="D4" s="7"/>
      <c r="E4" s="7"/>
      <c r="F4" s="7"/>
      <c r="G4" s="7"/>
      <c r="H4" s="7"/>
      <c r="N4" s="250" t="s">
        <v>609</v>
      </c>
      <c r="O4" s="250">
        <v>317</v>
      </c>
      <c r="P4" s="250">
        <v>1.0900000000000001</v>
      </c>
      <c r="Q4" s="339">
        <f>+P4/P6</f>
        <v>0.71241830065359479</v>
      </c>
    </row>
    <row r="5" spans="1:18" x14ac:dyDescent="0.25">
      <c r="A5" s="7"/>
      <c r="B5" s="7"/>
      <c r="C5" s="7"/>
      <c r="D5" s="7"/>
      <c r="E5" s="7"/>
      <c r="F5" s="7"/>
      <c r="G5" s="7"/>
      <c r="H5" s="7"/>
      <c r="N5" s="250" t="s">
        <v>610</v>
      </c>
      <c r="O5" s="250">
        <v>1126</v>
      </c>
      <c r="P5" s="250">
        <v>0.44</v>
      </c>
      <c r="Q5" s="339">
        <f>+P5/P6</f>
        <v>0.28758169934640521</v>
      </c>
    </row>
    <row r="6" spans="1:18" x14ac:dyDescent="0.25">
      <c r="A6" s="7"/>
      <c r="B6" s="7"/>
      <c r="C6" s="7"/>
      <c r="D6" s="7"/>
      <c r="E6" s="7"/>
      <c r="F6" s="7"/>
      <c r="G6" s="7"/>
      <c r="H6" s="7"/>
      <c r="N6" s="250" t="s">
        <v>26</v>
      </c>
      <c r="O6" s="250">
        <f>SUM(O4:O5)</f>
        <v>1443</v>
      </c>
      <c r="P6" s="250">
        <f>SUM(P4:P5)</f>
        <v>1.53</v>
      </c>
      <c r="Q6" s="339">
        <f>SUM(Q4:Q5)</f>
        <v>1</v>
      </c>
    </row>
    <row r="7" spans="1:18" x14ac:dyDescent="0.25">
      <c r="A7" s="7"/>
      <c r="B7" s="7"/>
      <c r="C7" s="7"/>
      <c r="D7" s="7"/>
      <c r="E7" s="7"/>
      <c r="F7" s="7"/>
      <c r="G7" s="7"/>
      <c r="H7" s="7"/>
    </row>
    <row r="8" spans="1:18" x14ac:dyDescent="0.25">
      <c r="A8" s="7"/>
      <c r="B8" s="7"/>
      <c r="C8" s="7"/>
      <c r="D8" s="7"/>
      <c r="E8" s="7"/>
      <c r="F8" s="7"/>
      <c r="G8" s="7"/>
      <c r="H8" s="7"/>
      <c r="O8" s="6"/>
      <c r="P8" s="6"/>
      <c r="Q8" s="340"/>
    </row>
    <row r="9" spans="1:18" ht="15.75" x14ac:dyDescent="0.25">
      <c r="A9" s="7"/>
      <c r="B9" s="7"/>
      <c r="C9" s="7"/>
      <c r="D9" s="7"/>
      <c r="E9" s="7"/>
      <c r="F9" s="7"/>
      <c r="G9" s="7"/>
      <c r="H9" s="7"/>
      <c r="N9" s="462" t="s">
        <v>699</v>
      </c>
      <c r="O9" s="462"/>
      <c r="Q9" s="340"/>
    </row>
    <row r="10" spans="1:18" ht="25.5" x14ac:dyDescent="0.25">
      <c r="A10" s="7"/>
      <c r="B10" s="7"/>
      <c r="C10" s="7"/>
      <c r="D10" s="7"/>
      <c r="E10" s="7"/>
      <c r="F10" s="7"/>
      <c r="G10" s="7"/>
      <c r="H10" s="7"/>
      <c r="N10" s="243" t="s">
        <v>611</v>
      </c>
      <c r="O10" s="243" t="s">
        <v>670</v>
      </c>
    </row>
    <row r="11" spans="1:18" x14ac:dyDescent="0.25">
      <c r="A11" s="7"/>
      <c r="B11" s="7"/>
      <c r="C11" s="7"/>
      <c r="D11" s="7"/>
      <c r="E11" s="7"/>
      <c r="F11" s="7"/>
      <c r="G11" s="7"/>
      <c r="H11" s="7"/>
      <c r="N11" s="244" t="s">
        <v>693</v>
      </c>
      <c r="O11" s="133">
        <v>5.55</v>
      </c>
    </row>
    <row r="12" spans="1:18" x14ac:dyDescent="0.25">
      <c r="A12" s="7"/>
      <c r="B12" s="7"/>
      <c r="C12" s="7"/>
      <c r="D12" s="7"/>
      <c r="E12" s="7"/>
      <c r="F12" s="7"/>
      <c r="G12" s="7"/>
      <c r="H12" s="7"/>
      <c r="N12" s="244" t="s">
        <v>692</v>
      </c>
      <c r="O12" s="133">
        <v>1.0900000000000001</v>
      </c>
      <c r="Q12" s="340"/>
    </row>
    <row r="13" spans="1:18" x14ac:dyDescent="0.25">
      <c r="A13" s="7"/>
      <c r="B13" s="7"/>
      <c r="C13" s="7"/>
      <c r="D13" s="7"/>
      <c r="E13" s="7"/>
      <c r="F13" s="7"/>
      <c r="G13" s="7"/>
      <c r="H13" s="7"/>
      <c r="N13" s="244" t="s">
        <v>694</v>
      </c>
      <c r="O13" s="133">
        <v>2.06</v>
      </c>
      <c r="Q13" s="340"/>
    </row>
    <row r="14" spans="1:18" x14ac:dyDescent="0.25">
      <c r="A14" s="7"/>
      <c r="B14" s="7"/>
      <c r="C14" s="7"/>
      <c r="D14" s="7"/>
      <c r="E14" s="7"/>
      <c r="F14" s="7"/>
      <c r="G14" s="7"/>
      <c r="H14" s="7"/>
      <c r="O14" s="6"/>
      <c r="P14" s="6"/>
      <c r="Q14" s="340"/>
    </row>
    <row r="15" spans="1:18" x14ac:dyDescent="0.25">
      <c r="A15" s="7"/>
      <c r="B15" s="7"/>
      <c r="C15" s="7"/>
      <c r="D15" s="7"/>
      <c r="E15" s="7"/>
      <c r="F15" s="7"/>
      <c r="G15" s="7"/>
      <c r="H15" s="7"/>
      <c r="N15" s="6"/>
      <c r="O15" s="235"/>
      <c r="P15" s="235"/>
    </row>
    <row r="16" spans="1:18" ht="15.75" x14ac:dyDescent="0.25">
      <c r="A16" s="7"/>
      <c r="B16" s="7"/>
      <c r="C16" s="7"/>
      <c r="D16" s="7"/>
      <c r="E16" s="7"/>
      <c r="F16" s="7"/>
      <c r="G16" s="7"/>
      <c r="H16" s="7"/>
      <c r="K16" s="69"/>
      <c r="L16" s="334"/>
      <c r="M16" s="69"/>
      <c r="N16" s="462" t="s">
        <v>671</v>
      </c>
      <c r="O16" s="462"/>
      <c r="R16" s="6"/>
    </row>
    <row r="17" spans="1:19" x14ac:dyDescent="0.25">
      <c r="A17" s="7"/>
      <c r="B17" s="7"/>
      <c r="C17" s="7"/>
      <c r="D17" s="7"/>
      <c r="E17" s="7"/>
      <c r="F17" s="7"/>
      <c r="G17" s="7"/>
      <c r="H17" s="7"/>
      <c r="K17" s="69"/>
      <c r="L17" s="334"/>
      <c r="M17" s="69"/>
      <c r="N17" s="243" t="s">
        <v>611</v>
      </c>
      <c r="O17" s="243" t="s">
        <v>672</v>
      </c>
      <c r="P17" s="6"/>
      <c r="Q17" s="341"/>
      <c r="R17" s="6"/>
    </row>
    <row r="18" spans="1:19" x14ac:dyDescent="0.25">
      <c r="A18" s="7"/>
      <c r="B18" s="7"/>
      <c r="C18" s="7"/>
      <c r="D18" s="7"/>
      <c r="E18" s="7"/>
      <c r="F18" s="7"/>
      <c r="G18" s="7"/>
      <c r="H18" s="7"/>
      <c r="K18" s="69"/>
      <c r="L18" s="334"/>
      <c r="M18" s="69"/>
      <c r="N18" s="252" t="s">
        <v>612</v>
      </c>
      <c r="O18" s="157">
        <v>15662</v>
      </c>
      <c r="P18" s="6"/>
      <c r="Q18" s="340"/>
      <c r="R18" s="6"/>
    </row>
    <row r="19" spans="1:19" x14ac:dyDescent="0.25">
      <c r="A19" s="7"/>
      <c r="B19" s="7"/>
      <c r="C19" s="7"/>
      <c r="D19" s="7"/>
      <c r="E19" s="7"/>
      <c r="F19" s="7"/>
      <c r="G19" s="7"/>
      <c r="H19" s="7"/>
      <c r="K19" s="69"/>
      <c r="L19" s="334"/>
      <c r="M19" s="69"/>
      <c r="N19" s="252" t="s">
        <v>613</v>
      </c>
      <c r="O19" s="157">
        <v>4139</v>
      </c>
      <c r="P19" s="6"/>
      <c r="Q19" s="340"/>
      <c r="R19" s="6"/>
    </row>
    <row r="20" spans="1:19" ht="15.75" customHeight="1" x14ac:dyDescent="0.25">
      <c r="A20" s="7"/>
      <c r="B20" s="7"/>
      <c r="C20" s="7"/>
      <c r="D20" s="7"/>
      <c r="E20" s="7"/>
      <c r="F20" s="7"/>
      <c r="G20" s="7"/>
      <c r="H20" s="7"/>
      <c r="K20" s="69"/>
      <c r="L20" s="334"/>
      <c r="M20" s="69"/>
      <c r="N20" s="6"/>
      <c r="O20" s="6"/>
      <c r="P20" s="6"/>
      <c r="Q20" s="340"/>
      <c r="R20" s="6"/>
    </row>
    <row r="21" spans="1:19" x14ac:dyDescent="0.25">
      <c r="A21" s="7"/>
      <c r="B21" s="7"/>
      <c r="C21" s="7"/>
      <c r="D21" s="7"/>
      <c r="E21" s="7"/>
      <c r="F21" s="7"/>
      <c r="G21" s="7"/>
      <c r="H21" s="7"/>
      <c r="K21" s="69"/>
      <c r="L21" s="334"/>
      <c r="M21" s="69"/>
      <c r="Q21" s="340"/>
      <c r="R21" s="6"/>
    </row>
    <row r="22" spans="1:19" ht="15.75" x14ac:dyDescent="0.25">
      <c r="A22" s="7"/>
      <c r="B22" s="7"/>
      <c r="C22" s="7"/>
      <c r="D22" s="7"/>
      <c r="E22" s="7"/>
      <c r="F22" s="7"/>
      <c r="G22" s="7"/>
      <c r="H22" s="7"/>
      <c r="K22" s="69"/>
      <c r="L22" s="334"/>
      <c r="M22" s="69"/>
      <c r="N22" s="462" t="s">
        <v>695</v>
      </c>
      <c r="O22" s="462"/>
      <c r="Q22" s="340"/>
      <c r="R22" s="6"/>
    </row>
    <row r="23" spans="1:19" x14ac:dyDescent="0.25">
      <c r="A23" s="7"/>
      <c r="B23" s="7"/>
      <c r="C23" s="7"/>
      <c r="D23" s="7"/>
      <c r="E23" s="7"/>
      <c r="F23" s="7"/>
      <c r="G23" s="7"/>
      <c r="H23" s="7"/>
      <c r="K23" s="69"/>
      <c r="L23" s="334"/>
      <c r="M23" s="69"/>
      <c r="N23" s="243" t="s">
        <v>611</v>
      </c>
      <c r="O23" s="243" t="s">
        <v>672</v>
      </c>
      <c r="P23" s="6"/>
      <c r="Q23" s="340"/>
    </row>
    <row r="24" spans="1:19" ht="16.5" customHeight="1" x14ac:dyDescent="0.3">
      <c r="A24" s="6"/>
      <c r="B24" s="6"/>
      <c r="C24" s="6"/>
      <c r="D24" s="6"/>
      <c r="E24" s="6"/>
      <c r="F24"/>
      <c r="G24"/>
      <c r="H24" s="6"/>
      <c r="I24" s="69"/>
      <c r="J24" s="69"/>
      <c r="K24" s="69"/>
      <c r="L24" s="334"/>
      <c r="M24" s="69"/>
      <c r="N24" s="133" t="s">
        <v>673</v>
      </c>
      <c r="O24" s="251">
        <v>9.1999999999999998E-3</v>
      </c>
      <c r="P24" s="6"/>
      <c r="Q24" s="340"/>
    </row>
    <row r="25" spans="1:19" ht="16.5" customHeight="1" x14ac:dyDescent="0.3">
      <c r="A25" s="6"/>
      <c r="B25" s="6"/>
      <c r="C25" s="6"/>
      <c r="D25" s="6"/>
      <c r="E25" s="6"/>
      <c r="F25"/>
      <c r="G25"/>
      <c r="H25" s="6"/>
      <c r="I25" s="69"/>
      <c r="J25" s="69"/>
      <c r="K25" s="69"/>
      <c r="L25" s="334"/>
      <c r="M25" s="69"/>
      <c r="N25" s="133" t="s">
        <v>674</v>
      </c>
      <c r="O25" s="251">
        <v>4.7999999999999996E-3</v>
      </c>
      <c r="P25" s="6"/>
      <c r="Q25" s="340"/>
    </row>
    <row r="26" spans="1:19" ht="16.5" customHeight="1" x14ac:dyDescent="0.3">
      <c r="A26" s="6"/>
      <c r="B26" s="6"/>
      <c r="C26" s="6"/>
      <c r="D26" s="6"/>
      <c r="E26" s="6"/>
      <c r="F26"/>
      <c r="G26"/>
      <c r="H26" s="6"/>
      <c r="I26" s="69"/>
      <c r="J26" s="69"/>
      <c r="K26" s="69"/>
      <c r="L26" s="334"/>
      <c r="M26" s="69"/>
      <c r="N26" s="6"/>
      <c r="O26" s="6"/>
      <c r="P26" s="6"/>
      <c r="Q26" s="340"/>
      <c r="R26" s="127"/>
    </row>
    <row r="27" spans="1:19" ht="16.5" customHeight="1" x14ac:dyDescent="0.3">
      <c r="A27" s="6"/>
      <c r="B27" s="6"/>
      <c r="C27" s="6"/>
      <c r="D27" s="6"/>
      <c r="E27" s="6"/>
      <c r="F27"/>
      <c r="G27"/>
      <c r="H27" s="6"/>
      <c r="I27" s="69"/>
      <c r="J27" s="69"/>
      <c r="K27" s="69"/>
      <c r="L27" s="334"/>
      <c r="M27" s="69"/>
      <c r="N27" s="6"/>
      <c r="O27" s="6"/>
      <c r="P27" s="6"/>
      <c r="Q27" s="340"/>
      <c r="R27" s="127"/>
    </row>
    <row r="28" spans="1:19" ht="16.5" customHeight="1" x14ac:dyDescent="0.3">
      <c r="A28" s="6"/>
      <c r="B28" s="6"/>
      <c r="C28" s="6"/>
      <c r="D28" s="6"/>
      <c r="E28" s="6"/>
      <c r="F28"/>
      <c r="G28"/>
      <c r="H28" s="6"/>
      <c r="I28" s="69"/>
      <c r="J28" s="69"/>
      <c r="K28" s="69"/>
      <c r="L28" s="334"/>
      <c r="M28" s="69"/>
      <c r="N28" s="6"/>
      <c r="O28" s="6"/>
      <c r="P28" s="6"/>
      <c r="Q28" s="340"/>
      <c r="R28" s="127"/>
    </row>
    <row r="29" spans="1:19" ht="16.5" customHeight="1" x14ac:dyDescent="0.3">
      <c r="A29" s="6"/>
      <c r="B29" s="6"/>
      <c r="C29" s="6"/>
      <c r="D29" s="6"/>
      <c r="E29" s="6"/>
      <c r="F29"/>
      <c r="G29"/>
      <c r="H29" s="6"/>
      <c r="I29" s="69"/>
      <c r="J29" s="69"/>
      <c r="K29" s="69"/>
      <c r="L29" s="334"/>
      <c r="M29" s="69"/>
      <c r="N29" s="6"/>
      <c r="O29" s="6"/>
      <c r="P29" s="6"/>
      <c r="Q29" s="340"/>
      <c r="R29" s="127"/>
      <c r="S29" s="6"/>
    </row>
    <row r="30" spans="1:19" ht="16.5" x14ac:dyDescent="0.3">
      <c r="A30" s="6"/>
      <c r="B30" s="6"/>
      <c r="C30" s="6"/>
      <c r="D30" s="6"/>
      <c r="E30" s="6"/>
      <c r="F30"/>
      <c r="G30"/>
      <c r="H30" s="6"/>
      <c r="I30" s="69"/>
      <c r="J30" s="69"/>
      <c r="K30" s="69"/>
      <c r="L30" s="334"/>
      <c r="M30" s="69"/>
      <c r="N30" s="6"/>
      <c r="O30" s="6"/>
      <c r="P30" s="6"/>
      <c r="Q30" s="340"/>
      <c r="S30" s="6"/>
    </row>
    <row r="31" spans="1:19" ht="16.5" x14ac:dyDescent="0.3">
      <c r="A31" s="6"/>
      <c r="B31" s="6"/>
      <c r="C31" s="6"/>
      <c r="D31" s="6"/>
      <c r="E31" s="6"/>
      <c r="F31"/>
      <c r="G31"/>
      <c r="H31" s="6"/>
      <c r="I31" s="69"/>
      <c r="J31" s="69"/>
      <c r="K31" s="69"/>
      <c r="L31" s="334"/>
      <c r="M31" s="69"/>
      <c r="N31" s="6"/>
      <c r="O31" s="6"/>
      <c r="P31" s="6"/>
      <c r="Q31" s="340"/>
      <c r="S31" s="6"/>
    </row>
    <row r="32" spans="1:19" x14ac:dyDescent="0.25">
      <c r="N32" s="6"/>
      <c r="O32" s="6"/>
      <c r="P32" s="6"/>
      <c r="Q32" s="340"/>
      <c r="S32" s="6"/>
    </row>
    <row r="33" spans="14:20" x14ac:dyDescent="0.25">
      <c r="N33" s="6"/>
      <c r="O33" s="6"/>
      <c r="P33" s="6"/>
      <c r="Q33" s="340"/>
      <c r="S33" s="6"/>
    </row>
    <row r="34" spans="14:20" x14ac:dyDescent="0.25">
      <c r="N34" s="6"/>
      <c r="O34" s="6"/>
      <c r="P34" s="6"/>
      <c r="Q34" s="340"/>
      <c r="S34" s="6"/>
    </row>
    <row r="35" spans="14:20" x14ac:dyDescent="0.25">
      <c r="N35" s="6"/>
      <c r="O35" s="6"/>
      <c r="P35" s="6"/>
      <c r="Q35" s="340"/>
      <c r="S35" s="6"/>
    </row>
    <row r="36" spans="14:20" x14ac:dyDescent="0.25">
      <c r="N36" s="6"/>
      <c r="O36" s="6"/>
      <c r="P36" s="6"/>
      <c r="Q36" s="340"/>
      <c r="S36" s="6"/>
    </row>
    <row r="37" spans="14:20" x14ac:dyDescent="0.25">
      <c r="N37" s="6"/>
      <c r="O37" s="6"/>
      <c r="P37" s="6"/>
      <c r="Q37" s="340"/>
      <c r="S37" s="6"/>
    </row>
    <row r="38" spans="14:20" x14ac:dyDescent="0.25">
      <c r="N38" s="6"/>
      <c r="O38" s="6"/>
      <c r="P38" s="6"/>
      <c r="Q38" s="340"/>
      <c r="S38" s="6"/>
    </row>
    <row r="39" spans="14:20" x14ac:dyDescent="0.25">
      <c r="N39" s="6"/>
      <c r="O39" s="6"/>
      <c r="P39" s="6"/>
      <c r="Q39" s="340"/>
      <c r="S39" s="6"/>
    </row>
    <row r="40" spans="14:20" x14ac:dyDescent="0.25">
      <c r="N40" s="6"/>
      <c r="O40" s="6"/>
      <c r="P40" s="6"/>
      <c r="Q40" s="340"/>
      <c r="S40" s="6"/>
      <c r="T40" s="6"/>
    </row>
    <row r="41" spans="14:20" x14ac:dyDescent="0.25">
      <c r="N41" s="6"/>
      <c r="S41" s="6"/>
      <c r="T41" s="6"/>
    </row>
    <row r="42" spans="14:20" x14ac:dyDescent="0.25">
      <c r="N42" s="6"/>
      <c r="S42" s="6"/>
      <c r="T42" s="6"/>
    </row>
    <row r="43" spans="14:20" x14ac:dyDescent="0.25">
      <c r="N43" s="6"/>
      <c r="T43" s="6"/>
    </row>
    <row r="44" spans="14:20" x14ac:dyDescent="0.25">
      <c r="N44" s="6"/>
      <c r="T44" s="6"/>
    </row>
    <row r="45" spans="14:20" x14ac:dyDescent="0.25">
      <c r="N45" s="6"/>
      <c r="T45" s="6"/>
    </row>
    <row r="46" spans="14:20" x14ac:dyDescent="0.25">
      <c r="N46" s="6"/>
      <c r="T46" s="6"/>
    </row>
    <row r="47" spans="14:20" x14ac:dyDescent="0.25">
      <c r="N47" s="6"/>
      <c r="T47" s="6"/>
    </row>
    <row r="48" spans="14:20" x14ac:dyDescent="0.25">
      <c r="N48" s="6"/>
      <c r="T48" s="6"/>
    </row>
    <row r="49" spans="1:20" x14ac:dyDescent="0.25">
      <c r="N49" s="6"/>
      <c r="T49" s="6"/>
    </row>
    <row r="50" spans="1:20" ht="16.5" x14ac:dyDescent="0.3">
      <c r="A50" s="6"/>
      <c r="B50"/>
      <c r="C50"/>
      <c r="D50"/>
      <c r="E50"/>
      <c r="F50"/>
      <c r="G50"/>
      <c r="H50"/>
      <c r="I50" s="193"/>
      <c r="J50" s="193"/>
      <c r="K50" s="193"/>
      <c r="L50" s="335"/>
      <c r="M50" s="193"/>
      <c r="N50" s="6"/>
      <c r="T50" s="6"/>
    </row>
    <row r="51" spans="1:20" x14ac:dyDescent="0.25">
      <c r="A51" s="6"/>
      <c r="B51" s="6"/>
      <c r="C51" s="6"/>
      <c r="D51" s="6"/>
      <c r="E51" s="6"/>
      <c r="F51" s="6"/>
      <c r="G51" s="6"/>
      <c r="H51" s="6"/>
      <c r="I51" s="69"/>
      <c r="J51" s="69"/>
      <c r="K51" s="69"/>
      <c r="L51" s="334"/>
      <c r="M51" s="69"/>
      <c r="N51" s="6"/>
      <c r="T51" s="6"/>
    </row>
    <row r="52" spans="1:20" ht="16.5" x14ac:dyDescent="0.3">
      <c r="A52" s="6"/>
      <c r="B52"/>
      <c r="C52"/>
      <c r="D52"/>
      <c r="E52"/>
      <c r="F52"/>
      <c r="G52"/>
      <c r="H52"/>
      <c r="I52" s="193"/>
      <c r="J52" s="193"/>
      <c r="K52" s="193"/>
      <c r="L52" s="335"/>
      <c r="M52" s="193"/>
      <c r="N52" s="6"/>
      <c r="T52" s="6"/>
    </row>
    <row r="53" spans="1:20" ht="16.5" x14ac:dyDescent="0.3">
      <c r="A53" s="6"/>
      <c r="B53"/>
      <c r="C53"/>
      <c r="D53"/>
      <c r="E53"/>
      <c r="F53"/>
      <c r="G53"/>
      <c r="H53"/>
      <c r="I53" s="193"/>
      <c r="J53" s="193"/>
      <c r="K53" s="193"/>
      <c r="L53" s="335"/>
      <c r="M53" s="193"/>
      <c r="N53" s="6"/>
      <c r="T53" s="6"/>
    </row>
    <row r="54" spans="1:20" ht="16.5" x14ac:dyDescent="0.3">
      <c r="A54" s="6"/>
      <c r="B54"/>
      <c r="C54"/>
      <c r="D54"/>
      <c r="E54"/>
      <c r="F54"/>
      <c r="G54"/>
      <c r="H54"/>
      <c r="I54" s="193"/>
      <c r="J54" s="193"/>
      <c r="K54" s="193"/>
      <c r="L54" s="335"/>
      <c r="M54" s="193"/>
    </row>
    <row r="55" spans="1:20" ht="16.5" x14ac:dyDescent="0.3">
      <c r="A55" s="6"/>
      <c r="B55"/>
      <c r="C55"/>
      <c r="D55"/>
      <c r="E55"/>
      <c r="F55"/>
      <c r="G55"/>
      <c r="H55"/>
      <c r="I55" s="193"/>
      <c r="J55" s="193"/>
      <c r="K55" s="193"/>
      <c r="L55" s="335"/>
      <c r="M55" s="193"/>
    </row>
    <row r="56" spans="1:20" ht="16.5" x14ac:dyDescent="0.3">
      <c r="A56" s="6"/>
      <c r="B56"/>
      <c r="C56"/>
      <c r="D56"/>
      <c r="E56"/>
      <c r="F56"/>
      <c r="G56"/>
      <c r="H56"/>
      <c r="I56" s="193"/>
      <c r="J56" s="193"/>
      <c r="K56" s="193"/>
      <c r="L56" s="335"/>
      <c r="M56" s="193"/>
    </row>
    <row r="57" spans="1:20" ht="16.5" x14ac:dyDescent="0.3">
      <c r="A57" s="6"/>
      <c r="B57"/>
      <c r="C57"/>
      <c r="D57"/>
      <c r="E57"/>
      <c r="F57"/>
      <c r="G57"/>
      <c r="H57"/>
      <c r="I57" s="193"/>
      <c r="J57" s="193"/>
      <c r="K57" s="193"/>
      <c r="L57" s="335"/>
      <c r="M57" s="193"/>
    </row>
    <row r="58" spans="1:20" ht="16.5" x14ac:dyDescent="0.3">
      <c r="A58" s="6"/>
      <c r="B58"/>
      <c r="C58"/>
      <c r="D58"/>
      <c r="E58"/>
      <c r="F58"/>
      <c r="G58"/>
      <c r="H58"/>
      <c r="I58" s="193"/>
      <c r="J58" s="193"/>
      <c r="K58" s="193"/>
      <c r="L58" s="335"/>
      <c r="M58" s="193"/>
    </row>
    <row r="59" spans="1:20" ht="16.5" x14ac:dyDescent="0.3">
      <c r="A59" s="6"/>
      <c r="B59"/>
      <c r="C59"/>
      <c r="D59"/>
      <c r="E59"/>
      <c r="F59"/>
      <c r="G59"/>
      <c r="H59"/>
      <c r="I59" s="193"/>
      <c r="J59" s="193"/>
      <c r="K59" s="193"/>
      <c r="L59" s="335"/>
      <c r="M59" s="193"/>
    </row>
    <row r="60" spans="1:20" ht="16.5" x14ac:dyDescent="0.3">
      <c r="A60" s="6"/>
      <c r="B60"/>
      <c r="C60"/>
      <c r="D60"/>
      <c r="E60"/>
      <c r="F60"/>
      <c r="G60"/>
      <c r="H60"/>
      <c r="I60" s="193"/>
      <c r="J60" s="193"/>
      <c r="K60" s="193"/>
      <c r="L60" s="335"/>
      <c r="M60" s="193"/>
    </row>
    <row r="61" spans="1:20" ht="16.5" x14ac:dyDescent="0.3">
      <c r="A61" s="6"/>
      <c r="B61"/>
      <c r="C61"/>
      <c r="D61"/>
      <c r="E61"/>
      <c r="F61"/>
      <c r="G61"/>
      <c r="H61"/>
      <c r="I61" s="193"/>
      <c r="J61" s="193"/>
      <c r="K61" s="193"/>
      <c r="L61" s="335"/>
      <c r="M61" s="193"/>
    </row>
    <row r="62" spans="1:20" ht="16.5" x14ac:dyDescent="0.3">
      <c r="A62" s="6"/>
      <c r="B62"/>
      <c r="C62"/>
      <c r="D62"/>
      <c r="E62"/>
      <c r="F62"/>
      <c r="G62"/>
      <c r="H62"/>
      <c r="I62" s="193"/>
      <c r="J62" s="193"/>
      <c r="K62" s="193"/>
      <c r="L62" s="335"/>
      <c r="M62" s="193"/>
    </row>
    <row r="63" spans="1:20" ht="16.5" x14ac:dyDescent="0.3">
      <c r="A63" s="6"/>
      <c r="B63"/>
      <c r="C63"/>
      <c r="D63"/>
      <c r="E63"/>
      <c r="F63"/>
      <c r="G63"/>
      <c r="H63"/>
      <c r="I63" s="193"/>
      <c r="J63" s="193"/>
      <c r="K63" s="193"/>
      <c r="L63" s="335"/>
      <c r="M63" s="193"/>
    </row>
    <row r="64" spans="1:20" x14ac:dyDescent="0.25">
      <c r="A64" s="6"/>
      <c r="B64" s="6"/>
      <c r="C64" s="6"/>
      <c r="D64" s="6"/>
      <c r="E64" s="6"/>
      <c r="F64" s="6"/>
      <c r="G64" s="6"/>
      <c r="H64" s="6"/>
      <c r="I64" s="69"/>
      <c r="J64" s="69"/>
      <c r="K64" s="69"/>
      <c r="L64" s="334"/>
      <c r="M64" s="69"/>
    </row>
    <row r="65" spans="1:13" x14ac:dyDescent="0.25">
      <c r="A65" s="6"/>
      <c r="B65" s="6"/>
      <c r="C65" s="6"/>
      <c r="D65" s="6"/>
      <c r="E65" s="6"/>
      <c r="F65" s="6"/>
      <c r="G65" s="6"/>
      <c r="H65" s="6"/>
      <c r="I65" s="69"/>
      <c r="J65" s="69"/>
      <c r="K65" s="69"/>
      <c r="L65" s="334"/>
      <c r="M65" s="69"/>
    </row>
    <row r="66" spans="1:13" x14ac:dyDescent="0.25">
      <c r="A66" s="6"/>
      <c r="B66" s="6"/>
      <c r="C66" s="6"/>
      <c r="D66" s="6"/>
      <c r="E66" s="6"/>
      <c r="F66" s="6"/>
      <c r="G66" s="6"/>
      <c r="H66" s="6"/>
      <c r="I66" s="69"/>
      <c r="J66" s="69"/>
      <c r="K66" s="69"/>
      <c r="L66" s="334"/>
      <c r="M66" s="69"/>
    </row>
    <row r="67" spans="1:13" x14ac:dyDescent="0.25">
      <c r="A67" s="6"/>
      <c r="B67" s="6"/>
      <c r="C67" s="6"/>
      <c r="D67" s="6"/>
      <c r="E67" s="6"/>
      <c r="F67" s="6"/>
      <c r="G67" s="6"/>
      <c r="H67" s="6"/>
      <c r="I67" s="69"/>
      <c r="J67" s="69"/>
      <c r="K67" s="69"/>
      <c r="L67" s="334"/>
      <c r="M67" s="69"/>
    </row>
    <row r="68" spans="1:13" x14ac:dyDescent="0.25">
      <c r="A68" s="6"/>
      <c r="B68" s="6"/>
      <c r="C68" s="6"/>
      <c r="D68" s="6"/>
      <c r="E68" s="6"/>
      <c r="F68" s="6"/>
      <c r="G68" s="6"/>
      <c r="H68" s="6"/>
      <c r="I68" s="69"/>
      <c r="J68" s="69"/>
      <c r="K68" s="69"/>
      <c r="L68" s="334"/>
      <c r="M68" s="69"/>
    </row>
    <row r="69" spans="1:13" x14ac:dyDescent="0.25">
      <c r="A69" s="6"/>
      <c r="B69" s="6"/>
      <c r="C69" s="6"/>
      <c r="D69" s="6"/>
      <c r="E69" s="6"/>
      <c r="F69" s="6"/>
      <c r="G69" s="6"/>
      <c r="H69" s="6"/>
      <c r="I69" s="69"/>
      <c r="J69" s="69"/>
      <c r="K69" s="69"/>
      <c r="L69" s="334"/>
      <c r="M69" s="69"/>
    </row>
    <row r="70" spans="1:13" x14ac:dyDescent="0.25">
      <c r="A70" s="6"/>
      <c r="B70" s="6"/>
      <c r="C70" s="6"/>
      <c r="D70" s="6"/>
      <c r="E70" s="6"/>
      <c r="F70" s="6"/>
      <c r="G70" s="6"/>
      <c r="H70" s="6"/>
      <c r="I70" s="69"/>
      <c r="J70" s="69"/>
      <c r="K70" s="69"/>
      <c r="L70" s="334"/>
      <c r="M70" s="69"/>
    </row>
    <row r="71" spans="1:13" x14ac:dyDescent="0.25">
      <c r="A71" s="6"/>
      <c r="B71" s="6"/>
      <c r="C71" s="6"/>
      <c r="D71" s="6"/>
      <c r="E71" s="6"/>
      <c r="F71" s="6"/>
      <c r="G71" s="6"/>
      <c r="H71" s="6"/>
      <c r="I71" s="69"/>
      <c r="J71" s="69"/>
      <c r="K71" s="69"/>
      <c r="L71" s="334"/>
      <c r="M71" s="69"/>
    </row>
    <row r="72" spans="1:13" x14ac:dyDescent="0.25">
      <c r="A72" s="6"/>
      <c r="B72" s="6"/>
      <c r="C72" s="6"/>
      <c r="D72" s="6"/>
      <c r="E72" s="6"/>
      <c r="F72" s="6"/>
      <c r="G72" s="6"/>
      <c r="H72" s="6"/>
      <c r="I72" s="69"/>
      <c r="J72" s="69"/>
      <c r="K72" s="69"/>
      <c r="L72" s="334"/>
      <c r="M72" s="69"/>
    </row>
    <row r="73" spans="1:13" x14ac:dyDescent="0.25">
      <c r="A73" s="6"/>
      <c r="B73" s="6"/>
      <c r="C73" s="6"/>
      <c r="D73" s="6"/>
      <c r="E73" s="6"/>
      <c r="F73" s="6"/>
      <c r="G73" s="6"/>
      <c r="H73" s="6"/>
      <c r="I73" s="69"/>
      <c r="J73" s="69"/>
      <c r="K73" s="69"/>
      <c r="L73" s="334"/>
      <c r="M73" s="69"/>
    </row>
    <row r="74" spans="1:13" x14ac:dyDescent="0.25">
      <c r="A74" s="6"/>
      <c r="B74" s="6"/>
      <c r="C74" s="6"/>
      <c r="D74" s="6"/>
      <c r="E74" s="6"/>
      <c r="F74" s="6"/>
      <c r="G74" s="6"/>
      <c r="H74" s="6"/>
      <c r="I74" s="69"/>
      <c r="J74" s="69"/>
      <c r="K74" s="69"/>
      <c r="L74" s="334"/>
      <c r="M74" s="69"/>
    </row>
    <row r="75" spans="1:13" x14ac:dyDescent="0.25">
      <c r="A75" s="6"/>
      <c r="B75" s="6"/>
      <c r="C75" s="6"/>
      <c r="D75" s="6"/>
      <c r="E75" s="6"/>
      <c r="F75" s="6"/>
      <c r="G75" s="6"/>
      <c r="H75" s="6"/>
      <c r="I75" s="69"/>
      <c r="J75" s="69"/>
      <c r="K75" s="69"/>
      <c r="L75" s="334"/>
      <c r="M75" s="69"/>
    </row>
    <row r="76" spans="1:13" x14ac:dyDescent="0.25">
      <c r="A76" s="6"/>
      <c r="B76" s="6"/>
      <c r="C76" s="6"/>
      <c r="D76" s="6"/>
      <c r="E76" s="6"/>
      <c r="F76" s="6"/>
      <c r="G76" s="6"/>
      <c r="H76" s="6"/>
      <c r="I76" s="69"/>
      <c r="J76" s="69"/>
      <c r="K76" s="69"/>
      <c r="L76" s="334"/>
      <c r="M76" s="69"/>
    </row>
    <row r="77" spans="1:13" x14ac:dyDescent="0.25">
      <c r="A77" s="6"/>
      <c r="B77" s="6"/>
      <c r="C77" s="6"/>
      <c r="D77" s="6"/>
      <c r="E77" s="6"/>
      <c r="F77" s="6"/>
      <c r="G77" s="6"/>
      <c r="H77" s="6"/>
      <c r="I77" s="69"/>
      <c r="J77" s="69"/>
      <c r="K77" s="69"/>
      <c r="L77" s="334"/>
      <c r="M77" s="69"/>
    </row>
    <row r="78" spans="1:13" x14ac:dyDescent="0.25">
      <c r="A78" s="6"/>
      <c r="B78" s="6"/>
      <c r="C78" s="6"/>
      <c r="D78" s="6"/>
      <c r="E78" s="6"/>
      <c r="F78" s="6"/>
      <c r="G78" s="6"/>
      <c r="H78" s="6"/>
      <c r="I78" s="69"/>
      <c r="J78" s="69"/>
      <c r="K78" s="69"/>
      <c r="L78" s="334"/>
      <c r="M78" s="69"/>
    </row>
    <row r="79" spans="1:13" x14ac:dyDescent="0.25">
      <c r="A79" s="6"/>
      <c r="B79" s="6"/>
      <c r="C79" s="6"/>
      <c r="D79" s="6"/>
      <c r="E79" s="6"/>
      <c r="F79" s="6"/>
      <c r="G79" s="6"/>
      <c r="H79" s="6"/>
      <c r="I79" s="69"/>
      <c r="J79" s="69"/>
      <c r="K79" s="69"/>
      <c r="L79" s="334"/>
      <c r="M79" s="69"/>
    </row>
    <row r="80" spans="1:13" x14ac:dyDescent="0.25">
      <c r="A80" s="6"/>
      <c r="B80" s="6"/>
      <c r="C80" s="6"/>
      <c r="D80" s="6"/>
      <c r="E80" s="6"/>
      <c r="F80" s="6"/>
      <c r="G80" s="6"/>
      <c r="H80" s="6"/>
      <c r="I80" s="69"/>
      <c r="J80" s="69"/>
      <c r="K80" s="69"/>
      <c r="L80" s="334"/>
      <c r="M80" s="69"/>
    </row>
    <row r="81" spans="1:13" x14ac:dyDescent="0.25">
      <c r="A81" s="6"/>
      <c r="B81" s="6"/>
      <c r="C81" s="6"/>
      <c r="D81" s="6"/>
      <c r="E81" s="6"/>
      <c r="F81" s="6"/>
      <c r="G81" s="6"/>
      <c r="H81" s="6"/>
      <c r="I81" s="69"/>
      <c r="J81" s="69"/>
      <c r="K81" s="69"/>
      <c r="L81" s="334"/>
      <c r="M81" s="69"/>
    </row>
    <row r="82" spans="1:13" x14ac:dyDescent="0.25">
      <c r="A82" s="6"/>
      <c r="B82" s="6"/>
      <c r="C82" s="6"/>
      <c r="D82" s="6"/>
      <c r="E82" s="6"/>
      <c r="F82" s="6"/>
      <c r="G82" s="6"/>
      <c r="H82" s="6"/>
      <c r="I82" s="69"/>
      <c r="J82" s="69"/>
      <c r="K82" s="69"/>
      <c r="L82" s="334"/>
      <c r="M82" s="69"/>
    </row>
    <row r="83" spans="1:13" x14ac:dyDescent="0.25">
      <c r="A83" s="6"/>
      <c r="B83" s="6"/>
      <c r="C83" s="6"/>
      <c r="D83" s="6"/>
      <c r="E83" s="6"/>
      <c r="F83" s="6"/>
      <c r="G83" s="6"/>
      <c r="H83" s="6"/>
      <c r="I83" s="69"/>
      <c r="J83" s="69"/>
      <c r="K83" s="69"/>
      <c r="L83" s="334"/>
      <c r="M83" s="69"/>
    </row>
    <row r="84" spans="1:13" x14ac:dyDescent="0.25">
      <c r="A84" s="6"/>
      <c r="B84" s="6"/>
      <c r="C84" s="6"/>
      <c r="D84" s="6"/>
      <c r="E84" s="6"/>
      <c r="F84" s="6"/>
      <c r="G84" s="6"/>
      <c r="H84" s="6"/>
      <c r="I84" s="69"/>
      <c r="J84" s="69"/>
      <c r="K84" s="69"/>
      <c r="L84" s="334"/>
      <c r="M84" s="69"/>
    </row>
    <row r="85" spans="1:13" x14ac:dyDescent="0.25">
      <c r="A85" s="6"/>
      <c r="B85" s="6"/>
      <c r="C85" s="6"/>
      <c r="D85" s="6"/>
      <c r="E85" s="6"/>
      <c r="F85" s="6"/>
      <c r="G85" s="6"/>
      <c r="H85" s="6"/>
      <c r="I85" s="69"/>
      <c r="J85" s="69"/>
      <c r="K85" s="69"/>
      <c r="L85" s="334"/>
      <c r="M85" s="69"/>
    </row>
    <row r="86" spans="1:13" x14ac:dyDescent="0.25">
      <c r="A86" s="6"/>
      <c r="B86" s="6"/>
      <c r="C86" s="6"/>
      <c r="D86" s="6"/>
      <c r="E86" s="6"/>
      <c r="F86" s="6"/>
      <c r="G86" s="6"/>
      <c r="H86" s="6"/>
      <c r="I86" s="69"/>
      <c r="J86" s="69"/>
      <c r="K86" s="69"/>
      <c r="L86" s="334"/>
      <c r="M86" s="69"/>
    </row>
  </sheetData>
  <mergeCells count="4">
    <mergeCell ref="N9:O9"/>
    <mergeCell ref="N16:O16"/>
    <mergeCell ref="N22:O22"/>
    <mergeCell ref="N2:P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72745-615D-4F97-9EA9-A1FE6057713F}">
  <sheetPr codeName="Sheet24">
    <tabColor rgb="FFEE704A"/>
  </sheetPr>
  <dimension ref="B2:S23"/>
  <sheetViews>
    <sheetView showGridLines="0" zoomScaleNormal="100" workbookViewId="0"/>
  </sheetViews>
  <sheetFormatPr defaultColWidth="9" defaultRowHeight="15" x14ac:dyDescent="0.25"/>
  <cols>
    <col min="1" max="1" width="2.875" style="2" customWidth="1"/>
    <col min="2" max="2" width="13.125" style="2" customWidth="1"/>
    <col min="3" max="3" width="7.125" style="2" customWidth="1"/>
    <col min="4" max="5" width="9" style="2"/>
    <col min="6" max="6" width="7.5" style="2" customWidth="1"/>
    <col min="7" max="8" width="9" style="2"/>
    <col min="9" max="9" width="7.5" style="2" customWidth="1"/>
    <col min="10" max="11" width="9" style="2"/>
    <col min="12" max="13" width="7.125" style="2" customWidth="1"/>
    <col min="14" max="16384" width="9" style="2"/>
  </cols>
  <sheetData>
    <row r="2" spans="2:14" ht="15.75" x14ac:dyDescent="0.25">
      <c r="B2" s="465" t="s">
        <v>645</v>
      </c>
      <c r="C2" s="465"/>
      <c r="D2" s="465"/>
      <c r="E2" s="465"/>
      <c r="F2" s="465"/>
      <c r="G2" s="465"/>
      <c r="H2" s="465"/>
      <c r="I2" s="465"/>
      <c r="J2" s="465"/>
      <c r="K2" s="465"/>
      <c r="L2" s="465"/>
      <c r="M2" s="465"/>
    </row>
    <row r="3" spans="2:14" x14ac:dyDescent="0.25">
      <c r="B3" s="466" t="s">
        <v>101</v>
      </c>
      <c r="C3" s="466"/>
      <c r="D3" s="466"/>
      <c r="E3" s="466"/>
      <c r="F3" s="466"/>
      <c r="G3" s="466"/>
      <c r="H3" s="466"/>
      <c r="I3" s="466"/>
      <c r="J3" s="466"/>
      <c r="K3" s="466"/>
      <c r="L3" s="466"/>
      <c r="M3" s="466"/>
    </row>
    <row r="4" spans="2:14" ht="16.5" customHeight="1" x14ac:dyDescent="0.25">
      <c r="B4" s="437" t="s">
        <v>182</v>
      </c>
      <c r="C4" s="463" t="s">
        <v>426</v>
      </c>
      <c r="D4" s="464"/>
      <c r="E4" s="464"/>
      <c r="F4" s="464"/>
      <c r="G4" s="464"/>
      <c r="H4" s="464"/>
      <c r="I4" s="464"/>
      <c r="J4" s="464"/>
      <c r="K4" s="464"/>
      <c r="L4" s="464"/>
      <c r="M4" s="464"/>
    </row>
    <row r="5" spans="2:14" ht="30" customHeight="1" x14ac:dyDescent="0.3">
      <c r="B5" s="437"/>
      <c r="C5" s="418" t="s">
        <v>427</v>
      </c>
      <c r="D5" s="419"/>
      <c r="E5" s="420"/>
      <c r="F5" s="418" t="s">
        <v>428</v>
      </c>
      <c r="G5" s="419"/>
      <c r="H5" s="420"/>
      <c r="I5" s="418" t="s">
        <v>26</v>
      </c>
      <c r="J5" s="419"/>
      <c r="K5" s="420"/>
      <c r="L5" s="418" t="s">
        <v>429</v>
      </c>
      <c r="M5" s="419"/>
      <c r="N5"/>
    </row>
    <row r="6" spans="2:14" ht="25.5" x14ac:dyDescent="0.25">
      <c r="B6" s="437"/>
      <c r="C6" s="192" t="s">
        <v>115</v>
      </c>
      <c r="D6" s="192" t="s">
        <v>431</v>
      </c>
      <c r="E6" s="192" t="s">
        <v>432</v>
      </c>
      <c r="F6" s="192" t="s">
        <v>115</v>
      </c>
      <c r="G6" s="192" t="s">
        <v>431</v>
      </c>
      <c r="H6" s="192" t="s">
        <v>432</v>
      </c>
      <c r="I6" s="192" t="s">
        <v>115</v>
      </c>
      <c r="J6" s="192" t="s">
        <v>431</v>
      </c>
      <c r="K6" s="192" t="s">
        <v>432</v>
      </c>
      <c r="L6" s="167" t="s">
        <v>433</v>
      </c>
      <c r="M6" s="167" t="s">
        <v>434</v>
      </c>
    </row>
    <row r="7" spans="2:14" x14ac:dyDescent="0.25">
      <c r="B7" s="166" t="s">
        <v>430</v>
      </c>
      <c r="C7" s="169">
        <v>3</v>
      </c>
      <c r="D7" s="169">
        <v>50.28</v>
      </c>
      <c r="E7" s="169">
        <v>44.5</v>
      </c>
      <c r="F7" s="169">
        <v>9</v>
      </c>
      <c r="G7" s="169">
        <v>3208.46</v>
      </c>
      <c r="H7" s="169">
        <v>4420.25</v>
      </c>
      <c r="I7" s="169">
        <v>12</v>
      </c>
      <c r="J7" s="169">
        <v>3258.74</v>
      </c>
      <c r="K7" s="6">
        <v>4464.75</v>
      </c>
      <c r="L7" s="6">
        <v>11</v>
      </c>
      <c r="M7" s="6">
        <v>1</v>
      </c>
    </row>
    <row r="8" spans="2:14" x14ac:dyDescent="0.25">
      <c r="B8" s="166" t="s">
        <v>16</v>
      </c>
      <c r="C8" s="169">
        <v>0</v>
      </c>
      <c r="D8" s="169">
        <v>0</v>
      </c>
      <c r="E8" s="169">
        <v>0</v>
      </c>
      <c r="F8" s="169">
        <v>0</v>
      </c>
      <c r="G8" s="169">
        <v>0</v>
      </c>
      <c r="H8" s="169">
        <v>0</v>
      </c>
      <c r="I8" s="169">
        <v>0</v>
      </c>
      <c r="J8" s="169">
        <v>0</v>
      </c>
      <c r="K8" s="6">
        <v>0</v>
      </c>
      <c r="L8" s="6">
        <v>0</v>
      </c>
      <c r="M8" s="6">
        <v>0</v>
      </c>
    </row>
    <row r="9" spans="2:14" x14ac:dyDescent="0.25">
      <c r="B9" s="166" t="s">
        <v>17</v>
      </c>
      <c r="C9" s="169">
        <v>1</v>
      </c>
      <c r="D9" s="169">
        <v>3.29</v>
      </c>
      <c r="E9" s="169">
        <v>2.75</v>
      </c>
      <c r="F9" s="169">
        <v>10</v>
      </c>
      <c r="G9" s="169">
        <v>2048.5700000000002</v>
      </c>
      <c r="H9" s="169">
        <v>213.25</v>
      </c>
      <c r="I9" s="169">
        <v>11</v>
      </c>
      <c r="J9" s="169">
        <v>2051.86</v>
      </c>
      <c r="K9" s="6">
        <v>216</v>
      </c>
      <c r="L9" s="6">
        <v>9</v>
      </c>
      <c r="M9" s="6">
        <v>2</v>
      </c>
    </row>
    <row r="10" spans="2:14" x14ac:dyDescent="0.25">
      <c r="B10" s="166" t="s">
        <v>349</v>
      </c>
      <c r="C10" s="169">
        <v>0</v>
      </c>
      <c r="D10" s="169">
        <v>0</v>
      </c>
      <c r="E10" s="169">
        <v>0</v>
      </c>
      <c r="F10" s="169">
        <v>8</v>
      </c>
      <c r="G10" s="169">
        <v>832.52</v>
      </c>
      <c r="H10" s="169">
        <v>427.79</v>
      </c>
      <c r="I10" s="169">
        <v>8</v>
      </c>
      <c r="J10" s="169">
        <v>832.52</v>
      </c>
      <c r="K10" s="6">
        <v>427.79</v>
      </c>
      <c r="L10" s="6">
        <v>8</v>
      </c>
      <c r="M10" s="6">
        <v>0</v>
      </c>
    </row>
    <row r="11" spans="2:14" x14ac:dyDescent="0.25">
      <c r="B11" s="171" t="s">
        <v>18</v>
      </c>
      <c r="C11" s="92">
        <v>4</v>
      </c>
      <c r="D11" s="92">
        <v>53.57</v>
      </c>
      <c r="E11" s="92">
        <v>47.25</v>
      </c>
      <c r="F11" s="92">
        <v>27</v>
      </c>
      <c r="G11" s="92">
        <v>6089.55</v>
      </c>
      <c r="H11" s="92">
        <v>5061.29</v>
      </c>
      <c r="I11" s="92">
        <v>31</v>
      </c>
      <c r="J11" s="92">
        <v>6143.12</v>
      </c>
      <c r="K11" s="92">
        <v>5108.54</v>
      </c>
      <c r="L11" s="92">
        <v>28</v>
      </c>
      <c r="M11" s="92">
        <v>3</v>
      </c>
    </row>
    <row r="17" spans="11:19" ht="16.5" x14ac:dyDescent="0.3">
      <c r="K17"/>
      <c r="L17"/>
      <c r="M17"/>
      <c r="N17"/>
      <c r="O17"/>
      <c r="P17"/>
      <c r="Q17"/>
      <c r="R17"/>
      <c r="S17"/>
    </row>
    <row r="18" spans="11:19" ht="16.5" x14ac:dyDescent="0.3">
      <c r="K18"/>
      <c r="L18"/>
      <c r="M18"/>
      <c r="N18"/>
      <c r="O18"/>
      <c r="P18"/>
      <c r="Q18"/>
      <c r="R18"/>
      <c r="S18"/>
    </row>
    <row r="19" spans="11:19" ht="16.5" x14ac:dyDescent="0.3">
      <c r="K19"/>
      <c r="L19"/>
      <c r="M19"/>
      <c r="N19"/>
      <c r="O19"/>
      <c r="P19"/>
      <c r="Q19"/>
      <c r="R19"/>
      <c r="S19"/>
    </row>
    <row r="20" spans="11:19" ht="16.5" x14ac:dyDescent="0.3">
      <c r="K20"/>
      <c r="L20"/>
      <c r="M20"/>
      <c r="N20"/>
      <c r="O20"/>
      <c r="P20"/>
      <c r="Q20"/>
      <c r="R20"/>
      <c r="S20"/>
    </row>
    <row r="21" spans="11:19" ht="16.5" x14ac:dyDescent="0.3">
      <c r="K21"/>
      <c r="L21"/>
      <c r="M21"/>
      <c r="N21"/>
      <c r="O21"/>
      <c r="P21"/>
      <c r="Q21"/>
      <c r="R21"/>
      <c r="S21"/>
    </row>
    <row r="22" spans="11:19" ht="16.5" x14ac:dyDescent="0.3">
      <c r="K22"/>
      <c r="L22"/>
      <c r="M22"/>
      <c r="N22"/>
      <c r="O22"/>
      <c r="P22"/>
      <c r="Q22"/>
      <c r="R22"/>
      <c r="S22"/>
    </row>
    <row r="23" spans="11:19" ht="16.5" x14ac:dyDescent="0.3">
      <c r="K23"/>
      <c r="L23"/>
      <c r="M23"/>
      <c r="N23"/>
      <c r="O23"/>
      <c r="P23"/>
      <c r="Q23"/>
      <c r="R23"/>
      <c r="S23"/>
    </row>
  </sheetData>
  <mergeCells count="8">
    <mergeCell ref="L5:M5"/>
    <mergeCell ref="C4:M4"/>
    <mergeCell ref="B2:M2"/>
    <mergeCell ref="B3:M3"/>
    <mergeCell ref="B4:B6"/>
    <mergeCell ref="C5:E5"/>
    <mergeCell ref="F5:H5"/>
    <mergeCell ref="I5:K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9AB4A-0E88-CD45-BA92-FA88FDBB6A9D}">
  <sheetPr codeName="Sheet25">
    <tabColor rgb="FFEE704A"/>
  </sheetPr>
  <dimension ref="B1:J24"/>
  <sheetViews>
    <sheetView showGridLines="0" zoomScaleNormal="100" workbookViewId="0">
      <selection activeCell="B2" sqref="B2:J2"/>
    </sheetView>
  </sheetViews>
  <sheetFormatPr defaultColWidth="11" defaultRowHeight="16.5" x14ac:dyDescent="0.3"/>
  <cols>
    <col min="1" max="1" width="2.125" customWidth="1"/>
    <col min="2" max="2" width="19.375" customWidth="1"/>
  </cols>
  <sheetData>
    <row r="1" spans="2:10" ht="13.5" customHeight="1" x14ac:dyDescent="0.3"/>
    <row r="2" spans="2:10" x14ac:dyDescent="0.3">
      <c r="B2" s="465" t="s">
        <v>646</v>
      </c>
      <c r="C2" s="465"/>
      <c r="D2" s="465"/>
      <c r="E2" s="465"/>
      <c r="F2" s="465"/>
      <c r="G2" s="465"/>
      <c r="H2" s="465"/>
      <c r="I2" s="465"/>
      <c r="J2" s="465"/>
    </row>
    <row r="3" spans="2:10" x14ac:dyDescent="0.3">
      <c r="B3" s="466" t="s">
        <v>0</v>
      </c>
      <c r="C3" s="466"/>
      <c r="D3" s="466"/>
      <c r="E3" s="466"/>
      <c r="F3" s="466"/>
      <c r="G3" s="466"/>
      <c r="H3" s="466"/>
      <c r="I3" s="466"/>
      <c r="J3" s="466"/>
    </row>
    <row r="4" spans="2:10" x14ac:dyDescent="0.3">
      <c r="B4" s="437" t="s">
        <v>230</v>
      </c>
      <c r="C4" s="437" t="s">
        <v>231</v>
      </c>
      <c r="D4" s="437"/>
      <c r="E4" s="437"/>
      <c r="F4" s="437"/>
      <c r="G4" s="437" t="s">
        <v>232</v>
      </c>
      <c r="H4" s="437"/>
      <c r="I4" s="437"/>
      <c r="J4" s="437"/>
    </row>
    <row r="5" spans="2:10" x14ac:dyDescent="0.3">
      <c r="B5" s="437"/>
      <c r="C5" s="111" t="s">
        <v>233</v>
      </c>
      <c r="D5" s="111" t="s">
        <v>234</v>
      </c>
      <c r="E5" s="111" t="s">
        <v>235</v>
      </c>
      <c r="F5" s="111" t="s">
        <v>26</v>
      </c>
      <c r="G5" s="111" t="s">
        <v>233</v>
      </c>
      <c r="H5" s="111" t="s">
        <v>234</v>
      </c>
      <c r="I5" s="111" t="s">
        <v>235</v>
      </c>
      <c r="J5" s="111" t="s">
        <v>26</v>
      </c>
    </row>
    <row r="6" spans="2:10" ht="15" customHeight="1" x14ac:dyDescent="0.3">
      <c r="B6" s="57" t="s">
        <v>236</v>
      </c>
      <c r="C6" s="169">
        <v>392</v>
      </c>
      <c r="D6" s="169">
        <v>246</v>
      </c>
      <c r="E6" s="169">
        <v>74</v>
      </c>
      <c r="F6" s="169">
        <v>712</v>
      </c>
      <c r="G6" s="169">
        <v>296</v>
      </c>
      <c r="H6" s="169">
        <v>183</v>
      </c>
      <c r="I6" s="169">
        <v>58</v>
      </c>
      <c r="J6" s="169">
        <v>537</v>
      </c>
    </row>
    <row r="7" spans="2:10" ht="15" customHeight="1" x14ac:dyDescent="0.3">
      <c r="B7" s="57" t="s">
        <v>237</v>
      </c>
      <c r="C7" s="169">
        <v>365</v>
      </c>
      <c r="D7" s="169">
        <v>177</v>
      </c>
      <c r="E7" s="169">
        <v>56</v>
      </c>
      <c r="F7" s="169">
        <v>598</v>
      </c>
      <c r="G7" s="169">
        <v>274</v>
      </c>
      <c r="H7" s="169">
        <v>141</v>
      </c>
      <c r="I7" s="169">
        <v>36</v>
      </c>
      <c r="J7" s="169">
        <v>451</v>
      </c>
    </row>
    <row r="8" spans="2:10" ht="15" customHeight="1" x14ac:dyDescent="0.3">
      <c r="B8" s="57" t="s">
        <v>238</v>
      </c>
      <c r="C8" s="169">
        <v>366</v>
      </c>
      <c r="D8" s="169">
        <v>130</v>
      </c>
      <c r="E8" s="169">
        <v>32</v>
      </c>
      <c r="F8" s="169">
        <v>528</v>
      </c>
      <c r="G8" s="169">
        <v>259</v>
      </c>
      <c r="H8" s="169">
        <v>95</v>
      </c>
      <c r="I8" s="169">
        <v>25</v>
      </c>
      <c r="J8" s="169">
        <v>379</v>
      </c>
    </row>
    <row r="9" spans="2:10" ht="15" customHeight="1" x14ac:dyDescent="0.3">
      <c r="B9" s="57" t="s">
        <v>239</v>
      </c>
      <c r="C9" s="169">
        <v>244</v>
      </c>
      <c r="D9" s="169">
        <v>102</v>
      </c>
      <c r="E9" s="169">
        <v>34</v>
      </c>
      <c r="F9" s="169">
        <v>380</v>
      </c>
      <c r="G9" s="169">
        <v>182</v>
      </c>
      <c r="H9" s="169">
        <v>76</v>
      </c>
      <c r="I9" s="169">
        <v>24</v>
      </c>
      <c r="J9" s="169">
        <v>282</v>
      </c>
    </row>
    <row r="10" spans="2:10" ht="15" customHeight="1" x14ac:dyDescent="0.3">
      <c r="B10" s="57" t="s">
        <v>240</v>
      </c>
      <c r="C10" s="169">
        <v>123</v>
      </c>
      <c r="D10" s="169">
        <v>81</v>
      </c>
      <c r="E10" s="169">
        <v>12</v>
      </c>
      <c r="F10" s="169">
        <v>216</v>
      </c>
      <c r="G10" s="169">
        <v>74</v>
      </c>
      <c r="H10" s="169">
        <v>60</v>
      </c>
      <c r="I10" s="169">
        <v>7</v>
      </c>
      <c r="J10" s="169">
        <v>141</v>
      </c>
    </row>
    <row r="11" spans="2:10" ht="15" customHeight="1" x14ac:dyDescent="0.3">
      <c r="B11" s="57" t="s">
        <v>241</v>
      </c>
      <c r="C11" s="169">
        <v>315</v>
      </c>
      <c r="D11" s="169">
        <v>182</v>
      </c>
      <c r="E11" s="169">
        <v>55</v>
      </c>
      <c r="F11" s="169">
        <v>552</v>
      </c>
      <c r="G11" s="169">
        <v>222</v>
      </c>
      <c r="H11" s="169">
        <v>126</v>
      </c>
      <c r="I11" s="169">
        <v>46</v>
      </c>
      <c r="J11" s="169">
        <v>394</v>
      </c>
    </row>
    <row r="12" spans="2:10" ht="15" customHeight="1" x14ac:dyDescent="0.3">
      <c r="B12" s="57" t="s">
        <v>242</v>
      </c>
      <c r="C12" s="169">
        <v>186</v>
      </c>
      <c r="D12" s="169">
        <v>35</v>
      </c>
      <c r="E12" s="169">
        <v>18</v>
      </c>
      <c r="F12" s="169">
        <v>239</v>
      </c>
      <c r="G12" s="169">
        <v>139</v>
      </c>
      <c r="H12" s="169">
        <v>22</v>
      </c>
      <c r="I12" s="169">
        <v>15</v>
      </c>
      <c r="J12" s="169">
        <v>176</v>
      </c>
    </row>
    <row r="13" spans="2:10" ht="15" customHeight="1" x14ac:dyDescent="0.3">
      <c r="B13" s="57" t="s">
        <v>243</v>
      </c>
      <c r="C13" s="169">
        <v>55</v>
      </c>
      <c r="D13" s="169">
        <v>22</v>
      </c>
      <c r="E13" s="169">
        <v>7</v>
      </c>
      <c r="F13" s="169">
        <v>84</v>
      </c>
      <c r="G13" s="169">
        <v>34</v>
      </c>
      <c r="H13" s="169">
        <v>17</v>
      </c>
      <c r="I13" s="169">
        <v>6</v>
      </c>
      <c r="J13" s="169">
        <v>57</v>
      </c>
    </row>
    <row r="14" spans="2:10" ht="15" customHeight="1" x14ac:dyDescent="0.3">
      <c r="B14" s="115" t="s">
        <v>244</v>
      </c>
      <c r="C14" s="92">
        <v>2046</v>
      </c>
      <c r="D14" s="92">
        <v>975</v>
      </c>
      <c r="E14" s="92">
        <v>288</v>
      </c>
      <c r="F14" s="92">
        <v>3309</v>
      </c>
      <c r="G14" s="92">
        <v>1480</v>
      </c>
      <c r="H14" s="92">
        <v>720</v>
      </c>
      <c r="I14" s="92">
        <v>217</v>
      </c>
      <c r="J14" s="92">
        <v>2417</v>
      </c>
    </row>
    <row r="15" spans="2:10" x14ac:dyDescent="0.3">
      <c r="B15" s="126"/>
    </row>
    <row r="18" spans="2:8" x14ac:dyDescent="0.3">
      <c r="E18" s="120"/>
    </row>
    <row r="19" spans="2:8" x14ac:dyDescent="0.3">
      <c r="B19" s="119"/>
    </row>
    <row r="24" spans="2:8" x14ac:dyDescent="0.3">
      <c r="H24" s="124"/>
    </row>
  </sheetData>
  <mergeCells count="5">
    <mergeCell ref="B4:B5"/>
    <mergeCell ref="C4:F4"/>
    <mergeCell ref="G4:J4"/>
    <mergeCell ref="B3:J3"/>
    <mergeCell ref="B2:J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31B98-07A2-114D-9F84-B5F9593F419B}">
  <sheetPr codeName="Sheet26">
    <tabColor rgb="FFEE704A"/>
  </sheetPr>
  <dimension ref="B2:H18"/>
  <sheetViews>
    <sheetView showGridLines="0" topLeftCell="A4" zoomScaleNormal="100" workbookViewId="0">
      <selection activeCell="J7" sqref="J7"/>
    </sheetView>
  </sheetViews>
  <sheetFormatPr defaultColWidth="10.875" defaultRowHeight="12.75" x14ac:dyDescent="0.2"/>
  <cols>
    <col min="1" max="1" width="2.875" style="6" customWidth="1"/>
    <col min="2" max="2" width="26.125" style="6" customWidth="1"/>
    <col min="3" max="3" width="11" style="6" customWidth="1"/>
    <col min="4" max="4" width="10.875" style="6" customWidth="1"/>
    <col min="5" max="5" width="10.875" style="6"/>
    <col min="6" max="6" width="12.5" style="6" customWidth="1"/>
    <col min="7" max="16384" width="10.875" style="6"/>
  </cols>
  <sheetData>
    <row r="2" spans="2:8" s="139" customFormat="1" ht="21" customHeight="1" x14ac:dyDescent="0.2">
      <c r="B2" s="413" t="s">
        <v>647</v>
      </c>
      <c r="C2" s="413"/>
      <c r="D2" s="413"/>
      <c r="E2" s="413"/>
      <c r="F2" s="413"/>
      <c r="G2" s="413"/>
      <c r="H2" s="413"/>
    </row>
    <row r="3" spans="2:8" s="139" customFormat="1" ht="14.25" customHeight="1" x14ac:dyDescent="0.2">
      <c r="B3" s="121"/>
      <c r="C3" s="121"/>
      <c r="D3" s="121"/>
      <c r="H3" s="178" t="s">
        <v>0</v>
      </c>
    </row>
    <row r="4" spans="2:8" x14ac:dyDescent="0.2">
      <c r="B4" s="437" t="s">
        <v>245</v>
      </c>
      <c r="C4" s="416" t="s">
        <v>366</v>
      </c>
      <c r="D4" s="416" t="s">
        <v>367</v>
      </c>
      <c r="E4" s="437" t="s">
        <v>369</v>
      </c>
      <c r="F4" s="437"/>
      <c r="G4" s="437"/>
      <c r="H4" s="416" t="s">
        <v>368</v>
      </c>
    </row>
    <row r="5" spans="2:8" ht="66" customHeight="1" x14ac:dyDescent="0.2">
      <c r="B5" s="416"/>
      <c r="C5" s="453"/>
      <c r="D5" s="453"/>
      <c r="E5" s="110" t="s">
        <v>370</v>
      </c>
      <c r="F5" s="168" t="s">
        <v>371</v>
      </c>
      <c r="G5" s="168" t="s">
        <v>372</v>
      </c>
      <c r="H5" s="453"/>
    </row>
    <row r="6" spans="2:8" ht="15" customHeight="1" x14ac:dyDescent="0.2">
      <c r="B6" s="52" t="s">
        <v>373</v>
      </c>
      <c r="C6" s="198">
        <v>0</v>
      </c>
      <c r="D6" s="198">
        <v>977</v>
      </c>
      <c r="E6" s="198">
        <v>0</v>
      </c>
      <c r="F6" s="198">
        <v>0</v>
      </c>
      <c r="G6" s="198">
        <v>0</v>
      </c>
      <c r="H6" s="198">
        <v>977</v>
      </c>
    </row>
    <row r="7" spans="2:8" ht="15" customHeight="1" x14ac:dyDescent="0.2">
      <c r="B7" s="135" t="s">
        <v>247</v>
      </c>
      <c r="C7" s="66">
        <v>0</v>
      </c>
      <c r="D7" s="66">
        <v>96</v>
      </c>
      <c r="E7" s="70">
        <v>0</v>
      </c>
      <c r="F7" s="70">
        <v>0</v>
      </c>
      <c r="G7" s="70">
        <v>0</v>
      </c>
      <c r="H7" s="66">
        <v>96</v>
      </c>
    </row>
    <row r="8" spans="2:8" ht="15" customHeight="1" x14ac:dyDescent="0.2">
      <c r="B8" s="135" t="s">
        <v>10</v>
      </c>
      <c r="C8" s="66">
        <v>96</v>
      </c>
      <c r="D8" s="66">
        <v>1716</v>
      </c>
      <c r="E8" s="66">
        <v>0</v>
      </c>
      <c r="F8" s="66">
        <v>0</v>
      </c>
      <c r="G8" s="66">
        <v>0</v>
      </c>
      <c r="H8" s="66">
        <v>1812</v>
      </c>
    </row>
    <row r="9" spans="2:8" ht="15" customHeight="1" x14ac:dyDescent="0.2">
      <c r="B9" s="135" t="s">
        <v>11</v>
      </c>
      <c r="C9" s="66">
        <v>1812</v>
      </c>
      <c r="D9" s="66">
        <v>648</v>
      </c>
      <c r="E9" s="66">
        <v>4</v>
      </c>
      <c r="F9" s="66">
        <v>0</v>
      </c>
      <c r="G9" s="66">
        <v>0</v>
      </c>
      <c r="H9" s="66">
        <v>2456</v>
      </c>
    </row>
    <row r="10" spans="2:8" ht="15" customHeight="1" x14ac:dyDescent="0.2">
      <c r="B10" s="135" t="s">
        <v>12</v>
      </c>
      <c r="C10" s="66">
        <v>2456</v>
      </c>
      <c r="D10" s="66">
        <v>203</v>
      </c>
      <c r="E10" s="66">
        <v>0</v>
      </c>
      <c r="F10" s="66">
        <v>0</v>
      </c>
      <c r="G10" s="66">
        <v>0</v>
      </c>
      <c r="H10" s="66">
        <v>2659</v>
      </c>
    </row>
    <row r="11" spans="2:8" ht="15" customHeight="1" x14ac:dyDescent="0.2">
      <c r="B11" s="135" t="s">
        <v>13</v>
      </c>
      <c r="C11" s="66">
        <v>2659</v>
      </c>
      <c r="D11" s="66">
        <v>128</v>
      </c>
      <c r="E11" s="66">
        <v>0</v>
      </c>
      <c r="F11" s="66">
        <v>0</v>
      </c>
      <c r="G11" s="66">
        <v>1</v>
      </c>
      <c r="H11" s="66">
        <v>2786</v>
      </c>
    </row>
    <row r="12" spans="2:8" ht="15" customHeight="1" x14ac:dyDescent="0.2">
      <c r="B12" s="135" t="s">
        <v>14</v>
      </c>
      <c r="C12" s="66">
        <v>2786</v>
      </c>
      <c r="D12" s="66">
        <v>124</v>
      </c>
      <c r="E12" s="66">
        <v>0</v>
      </c>
      <c r="F12" s="66">
        <v>0</v>
      </c>
      <c r="G12" s="66">
        <v>3</v>
      </c>
      <c r="H12" s="66">
        <v>2907</v>
      </c>
    </row>
    <row r="13" spans="2:8" ht="15" customHeight="1" x14ac:dyDescent="0.2">
      <c r="B13" s="135" t="s">
        <v>15</v>
      </c>
      <c r="C13" s="66">
        <v>2907</v>
      </c>
      <c r="D13" s="66">
        <v>99</v>
      </c>
      <c r="E13" s="66">
        <v>0</v>
      </c>
      <c r="F13" s="66">
        <v>1</v>
      </c>
      <c r="G13" s="66">
        <v>1</v>
      </c>
      <c r="H13" s="66">
        <v>3004</v>
      </c>
    </row>
    <row r="14" spans="2:8" ht="15" customHeight="1" x14ac:dyDescent="0.2">
      <c r="B14" s="136" t="s">
        <v>16</v>
      </c>
      <c r="C14" s="70">
        <v>3004</v>
      </c>
      <c r="D14" s="70">
        <v>120</v>
      </c>
      <c r="E14" s="70">
        <v>0</v>
      </c>
      <c r="F14" s="70">
        <v>1</v>
      </c>
      <c r="G14" s="70">
        <v>1</v>
      </c>
      <c r="H14" s="70">
        <v>3122</v>
      </c>
    </row>
    <row r="15" spans="2:8" ht="15" customHeight="1" x14ac:dyDescent="0.2">
      <c r="B15" s="136" t="s">
        <v>374</v>
      </c>
      <c r="C15" s="70">
        <v>3122</v>
      </c>
      <c r="D15" s="70">
        <v>61</v>
      </c>
      <c r="E15" s="70">
        <v>0</v>
      </c>
      <c r="F15" s="70">
        <v>0</v>
      </c>
      <c r="G15" s="70">
        <v>1</v>
      </c>
      <c r="H15" s="70">
        <v>3182</v>
      </c>
    </row>
    <row r="16" spans="2:8" ht="15" customHeight="1" x14ac:dyDescent="0.2">
      <c r="B16" s="136" t="s">
        <v>349</v>
      </c>
      <c r="C16" s="70">
        <v>3182</v>
      </c>
      <c r="D16" s="70">
        <v>129</v>
      </c>
      <c r="E16" s="70">
        <v>0</v>
      </c>
      <c r="F16" s="70">
        <v>0</v>
      </c>
      <c r="G16" s="70">
        <v>2</v>
      </c>
      <c r="H16" s="70">
        <v>3309</v>
      </c>
    </row>
    <row r="17" spans="2:8" ht="15" customHeight="1" x14ac:dyDescent="0.2">
      <c r="B17" s="137" t="s">
        <v>26</v>
      </c>
      <c r="C17" s="138" t="s">
        <v>19</v>
      </c>
      <c r="D17" s="138">
        <v>3324</v>
      </c>
      <c r="E17" s="138">
        <v>4</v>
      </c>
      <c r="F17" s="138">
        <v>2</v>
      </c>
      <c r="G17" s="138">
        <v>9</v>
      </c>
      <c r="H17" s="138">
        <v>3309</v>
      </c>
    </row>
    <row r="18" spans="2:8" ht="27.95" customHeight="1" x14ac:dyDescent="0.2">
      <c r="B18" s="415" t="s">
        <v>248</v>
      </c>
      <c r="C18" s="415"/>
      <c r="D18" s="415"/>
      <c r="E18" s="415"/>
      <c r="F18" s="415"/>
      <c r="G18" s="415"/>
    </row>
  </sheetData>
  <mergeCells count="7">
    <mergeCell ref="H4:H5"/>
    <mergeCell ref="B2:H2"/>
    <mergeCell ref="B4:B5"/>
    <mergeCell ref="E4:G4"/>
    <mergeCell ref="B18:G18"/>
    <mergeCell ref="C4:C5"/>
    <mergeCell ref="D4:D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42E53-5B54-EA42-B853-AF47D0A43234}">
  <sheetPr codeName="Sheet27">
    <tabColor rgb="FFEE704A"/>
  </sheetPr>
  <dimension ref="B1:G12"/>
  <sheetViews>
    <sheetView showGridLines="0" zoomScaleNormal="100" workbookViewId="0">
      <selection activeCell="E15" sqref="E15"/>
    </sheetView>
  </sheetViews>
  <sheetFormatPr defaultColWidth="10.875" defaultRowHeight="15" x14ac:dyDescent="0.25"/>
  <cols>
    <col min="1" max="1" width="2.5" style="2" customWidth="1"/>
    <col min="2" max="2" width="27.75" style="2" customWidth="1"/>
    <col min="3" max="5" width="12.875" style="2" customWidth="1"/>
    <col min="6" max="16384" width="10.875" style="2"/>
  </cols>
  <sheetData>
    <row r="1" spans="2:7" ht="13.5" customHeight="1" x14ac:dyDescent="0.25"/>
    <row r="2" spans="2:7" ht="20.25" customHeight="1" x14ac:dyDescent="0.25">
      <c r="B2" s="413" t="s">
        <v>648</v>
      </c>
      <c r="C2" s="413"/>
      <c r="D2" s="413"/>
      <c r="E2" s="413"/>
    </row>
    <row r="3" spans="2:7" ht="9" customHeight="1" x14ac:dyDescent="0.25">
      <c r="B3" s="123"/>
    </row>
    <row r="4" spans="2:7" ht="12.95" customHeight="1" x14ac:dyDescent="0.25">
      <c r="B4" s="143" t="s">
        <v>249</v>
      </c>
      <c r="C4" s="467" t="s">
        <v>246</v>
      </c>
      <c r="D4" s="467"/>
      <c r="E4" s="467"/>
    </row>
    <row r="5" spans="2:7" ht="12.95" customHeight="1" x14ac:dyDescent="0.25">
      <c r="B5" s="142"/>
      <c r="C5" s="141" t="s">
        <v>250</v>
      </c>
      <c r="D5" s="111" t="s">
        <v>251</v>
      </c>
      <c r="E5" s="111" t="s">
        <v>26</v>
      </c>
    </row>
    <row r="6" spans="2:7" ht="15" customHeight="1" x14ac:dyDescent="0.25">
      <c r="B6" s="136" t="s">
        <v>252</v>
      </c>
      <c r="C6" s="169">
        <v>1647</v>
      </c>
      <c r="D6" s="169">
        <v>150</v>
      </c>
      <c r="E6" s="169">
        <v>1797</v>
      </c>
    </row>
    <row r="7" spans="2:7" ht="15" customHeight="1" x14ac:dyDescent="0.25">
      <c r="B7" s="136" t="s">
        <v>253</v>
      </c>
      <c r="C7" s="169">
        <v>497</v>
      </c>
      <c r="D7" s="169">
        <v>98</v>
      </c>
      <c r="E7" s="169">
        <v>595</v>
      </c>
    </row>
    <row r="8" spans="2:7" ht="15" customHeight="1" x14ac:dyDescent="0.25">
      <c r="B8" s="136" t="s">
        <v>589</v>
      </c>
      <c r="C8" s="169">
        <v>166</v>
      </c>
      <c r="D8" s="169">
        <v>14</v>
      </c>
      <c r="E8" s="169">
        <v>180</v>
      </c>
      <c r="G8" s="151"/>
    </row>
    <row r="9" spans="2:7" ht="15" customHeight="1" x14ac:dyDescent="0.25">
      <c r="B9" s="136" t="s">
        <v>254</v>
      </c>
      <c r="C9" s="169">
        <v>193</v>
      </c>
      <c r="D9" s="169">
        <v>22</v>
      </c>
      <c r="E9" s="169">
        <v>215</v>
      </c>
    </row>
    <row r="10" spans="2:7" ht="15" customHeight="1" x14ac:dyDescent="0.25">
      <c r="B10" s="136" t="s">
        <v>255</v>
      </c>
      <c r="C10" s="169">
        <v>503</v>
      </c>
      <c r="D10" s="169">
        <v>19</v>
      </c>
      <c r="E10" s="169">
        <v>522</v>
      </c>
    </row>
    <row r="11" spans="2:7" ht="15" customHeight="1" x14ac:dyDescent="0.25">
      <c r="B11" s="140" t="s">
        <v>26</v>
      </c>
      <c r="C11" s="93">
        <v>3006</v>
      </c>
      <c r="D11" s="93">
        <v>303</v>
      </c>
      <c r="E11" s="93">
        <v>3309</v>
      </c>
    </row>
    <row r="12" spans="2:7" ht="15.75" x14ac:dyDescent="0.25">
      <c r="B12" s="126"/>
    </row>
  </sheetData>
  <mergeCells count="2">
    <mergeCell ref="C4:E4"/>
    <mergeCell ref="B2:E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FFB3-1B00-B84E-BB80-7EB686475BDC}">
  <sheetPr codeName="Sheet28">
    <tabColor rgb="FFEE704A"/>
  </sheetPr>
  <dimension ref="B1:J14"/>
  <sheetViews>
    <sheetView showGridLines="0" zoomScaleNormal="100" workbookViewId="0"/>
  </sheetViews>
  <sheetFormatPr defaultColWidth="11" defaultRowHeight="16.5" x14ac:dyDescent="0.3"/>
  <cols>
    <col min="1" max="1" width="2.125" customWidth="1"/>
    <col min="2" max="2" width="16.875" customWidth="1"/>
  </cols>
  <sheetData>
    <row r="1" spans="2:10" ht="9" customHeight="1" x14ac:dyDescent="0.3"/>
    <row r="2" spans="2:10" x14ac:dyDescent="0.3">
      <c r="B2" s="401" t="s">
        <v>649</v>
      </c>
      <c r="C2" s="401"/>
      <c r="D2" s="401"/>
      <c r="E2" s="401"/>
      <c r="F2" s="401"/>
      <c r="G2" s="401"/>
      <c r="H2" s="401"/>
      <c r="I2" s="401"/>
      <c r="J2" s="401"/>
    </row>
    <row r="3" spans="2:10" x14ac:dyDescent="0.3">
      <c r="B3" s="469" t="s">
        <v>0</v>
      </c>
      <c r="C3" s="469"/>
      <c r="D3" s="469"/>
      <c r="E3" s="469"/>
      <c r="F3" s="469"/>
      <c r="G3" s="469"/>
      <c r="H3" s="469"/>
      <c r="I3" s="469"/>
      <c r="J3" s="469"/>
    </row>
    <row r="4" spans="2:10" ht="15.95" customHeight="1" x14ac:dyDescent="0.3">
      <c r="B4" s="470" t="s">
        <v>256</v>
      </c>
      <c r="C4" s="468" t="s">
        <v>231</v>
      </c>
      <c r="D4" s="468"/>
      <c r="E4" s="468"/>
      <c r="F4" s="468"/>
      <c r="G4" s="468" t="s">
        <v>257</v>
      </c>
      <c r="H4" s="468"/>
      <c r="I4" s="468"/>
      <c r="J4" s="468"/>
    </row>
    <row r="5" spans="2:10" x14ac:dyDescent="0.3">
      <c r="B5" s="471"/>
      <c r="C5" s="144" t="s">
        <v>258</v>
      </c>
      <c r="D5" s="144" t="s">
        <v>234</v>
      </c>
      <c r="E5" s="144" t="s">
        <v>235</v>
      </c>
      <c r="F5" s="144" t="s">
        <v>26</v>
      </c>
      <c r="G5" s="144" t="s">
        <v>258</v>
      </c>
      <c r="H5" s="144" t="s">
        <v>234</v>
      </c>
      <c r="I5" s="144" t="s">
        <v>235</v>
      </c>
      <c r="J5" s="144" t="s">
        <v>26</v>
      </c>
    </row>
    <row r="6" spans="2:10" ht="15" customHeight="1" x14ac:dyDescent="0.3">
      <c r="B6" s="145" t="s">
        <v>259</v>
      </c>
      <c r="C6" s="146">
        <v>219</v>
      </c>
      <c r="D6" s="146">
        <v>58</v>
      </c>
      <c r="E6" s="146">
        <v>5</v>
      </c>
      <c r="F6" s="146">
        <v>282</v>
      </c>
      <c r="G6" s="147">
        <v>153</v>
      </c>
      <c r="H6" s="147">
        <v>46</v>
      </c>
      <c r="I6" s="147">
        <v>3</v>
      </c>
      <c r="J6" s="147">
        <v>202</v>
      </c>
    </row>
    <row r="7" spans="2:10" ht="15" customHeight="1" x14ac:dyDescent="0.3">
      <c r="B7" s="145" t="s">
        <v>260</v>
      </c>
      <c r="C7" s="146">
        <v>734</v>
      </c>
      <c r="D7" s="146">
        <v>352</v>
      </c>
      <c r="E7" s="146">
        <v>51</v>
      </c>
      <c r="F7" s="146">
        <v>1137</v>
      </c>
      <c r="G7" s="147">
        <v>545</v>
      </c>
      <c r="H7" s="147">
        <v>265</v>
      </c>
      <c r="I7" s="147">
        <v>42</v>
      </c>
      <c r="J7" s="147">
        <v>852</v>
      </c>
    </row>
    <row r="8" spans="2:10" ht="15" customHeight="1" x14ac:dyDescent="0.3">
      <c r="B8" s="145" t="s">
        <v>261</v>
      </c>
      <c r="C8" s="146">
        <v>651</v>
      </c>
      <c r="D8" s="146">
        <v>262</v>
      </c>
      <c r="E8" s="146">
        <v>70</v>
      </c>
      <c r="F8" s="146">
        <v>983</v>
      </c>
      <c r="G8" s="147">
        <v>482</v>
      </c>
      <c r="H8" s="147">
        <v>198</v>
      </c>
      <c r="I8" s="147">
        <v>49</v>
      </c>
      <c r="J8" s="147">
        <v>729</v>
      </c>
    </row>
    <row r="9" spans="2:10" ht="15" customHeight="1" x14ac:dyDescent="0.3">
      <c r="B9" s="145" t="s">
        <v>262</v>
      </c>
      <c r="C9" s="146">
        <v>413</v>
      </c>
      <c r="D9" s="146">
        <v>274</v>
      </c>
      <c r="E9" s="146">
        <v>152</v>
      </c>
      <c r="F9" s="146">
        <v>839</v>
      </c>
      <c r="G9" s="147">
        <v>300</v>
      </c>
      <c r="H9" s="147">
        <v>211</v>
      </c>
      <c r="I9" s="147">
        <v>123</v>
      </c>
      <c r="J9" s="147">
        <v>634</v>
      </c>
    </row>
    <row r="10" spans="2:10" ht="15" customHeight="1" x14ac:dyDescent="0.3">
      <c r="B10" s="145" t="s">
        <v>263</v>
      </c>
      <c r="C10" s="146">
        <v>25</v>
      </c>
      <c r="D10" s="146">
        <v>26</v>
      </c>
      <c r="E10" s="146">
        <v>8</v>
      </c>
      <c r="F10" s="146">
        <v>59</v>
      </c>
      <c r="G10" s="147" t="s">
        <v>19</v>
      </c>
      <c r="H10" s="147" t="s">
        <v>19</v>
      </c>
      <c r="I10" s="147" t="s">
        <v>19</v>
      </c>
      <c r="J10" s="147" t="s">
        <v>19</v>
      </c>
    </row>
    <row r="11" spans="2:10" ht="15" customHeight="1" x14ac:dyDescent="0.3">
      <c r="B11" s="145" t="s">
        <v>264</v>
      </c>
      <c r="C11" s="146">
        <v>3</v>
      </c>
      <c r="D11" s="146">
        <v>3</v>
      </c>
      <c r="E11" s="146">
        <v>2</v>
      </c>
      <c r="F11" s="146">
        <v>8</v>
      </c>
      <c r="G11" s="147" t="s">
        <v>19</v>
      </c>
      <c r="H11" s="147" t="s">
        <v>19</v>
      </c>
      <c r="I11" s="147" t="s">
        <v>19</v>
      </c>
      <c r="J11" s="147" t="s">
        <v>19</v>
      </c>
    </row>
    <row r="12" spans="2:10" ht="15" customHeight="1" x14ac:dyDescent="0.3">
      <c r="B12" s="145" t="s">
        <v>265</v>
      </c>
      <c r="C12" s="146">
        <v>1</v>
      </c>
      <c r="D12" s="146">
        <v>0</v>
      </c>
      <c r="E12" s="146">
        <v>0</v>
      </c>
      <c r="F12" s="146">
        <v>1</v>
      </c>
      <c r="G12" s="147" t="s">
        <v>19</v>
      </c>
      <c r="H12" s="147" t="s">
        <v>19</v>
      </c>
      <c r="I12" s="147" t="s">
        <v>19</v>
      </c>
      <c r="J12" s="147" t="s">
        <v>19</v>
      </c>
    </row>
    <row r="13" spans="2:10" ht="15" customHeight="1" x14ac:dyDescent="0.3">
      <c r="B13" s="148" t="s">
        <v>26</v>
      </c>
      <c r="C13" s="149">
        <v>2046</v>
      </c>
      <c r="D13" s="149">
        <v>975</v>
      </c>
      <c r="E13" s="149">
        <v>288</v>
      </c>
      <c r="F13" s="149">
        <v>3309</v>
      </c>
      <c r="G13" s="150">
        <v>1480</v>
      </c>
      <c r="H13" s="150">
        <v>720</v>
      </c>
      <c r="I13" s="150">
        <v>217</v>
      </c>
      <c r="J13" s="150">
        <v>2417</v>
      </c>
    </row>
    <row r="14" spans="2:10" x14ac:dyDescent="0.3">
      <c r="B14" s="1"/>
      <c r="C14" s="1"/>
      <c r="D14" s="1"/>
      <c r="E14" s="1"/>
      <c r="F14" s="1"/>
      <c r="G14" s="1"/>
      <c r="H14" s="1"/>
      <c r="I14" s="1"/>
      <c r="J14" s="1"/>
    </row>
  </sheetData>
  <mergeCells count="5">
    <mergeCell ref="B2:J2"/>
    <mergeCell ref="C4:F4"/>
    <mergeCell ref="G4:J4"/>
    <mergeCell ref="B3:J3"/>
    <mergeCell ref="B4:B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88A83-66F4-644B-A4AD-1E3AA06A1838}">
  <sheetPr codeName="Sheet29">
    <tabColor rgb="FFEE704A"/>
  </sheetPr>
  <dimension ref="B1:D43"/>
  <sheetViews>
    <sheetView showGridLines="0" zoomScaleNormal="100" workbookViewId="0"/>
  </sheetViews>
  <sheetFormatPr defaultColWidth="11" defaultRowHeight="16.5" x14ac:dyDescent="0.3"/>
  <cols>
    <col min="1" max="1" width="2.125" customWidth="1"/>
    <col min="2" max="2" width="15.125" style="184" customWidth="1"/>
    <col min="3" max="3" width="31.5" style="185" customWidth="1"/>
    <col min="4" max="4" width="11" style="181"/>
  </cols>
  <sheetData>
    <row r="1" spans="2:4" ht="10.5" customHeight="1" x14ac:dyDescent="0.3"/>
    <row r="2" spans="2:4" ht="30" customHeight="1" x14ac:dyDescent="0.3">
      <c r="B2" s="401" t="s">
        <v>650</v>
      </c>
      <c r="C2" s="401"/>
      <c r="D2" s="401"/>
    </row>
    <row r="3" spans="2:4" ht="9" customHeight="1" x14ac:dyDescent="0.3">
      <c r="B3" s="179"/>
      <c r="C3" s="180"/>
    </row>
    <row r="4" spans="2:4" ht="15" customHeight="1" x14ac:dyDescent="0.3">
      <c r="B4" s="168" t="s">
        <v>266</v>
      </c>
      <c r="C4" s="168" t="s">
        <v>375</v>
      </c>
      <c r="D4" s="168" t="s">
        <v>246</v>
      </c>
    </row>
    <row r="5" spans="2:4" ht="15" customHeight="1" x14ac:dyDescent="0.3">
      <c r="B5" s="182" t="s">
        <v>376</v>
      </c>
      <c r="C5" s="183" t="s">
        <v>377</v>
      </c>
      <c r="D5" s="183" t="s">
        <v>378</v>
      </c>
    </row>
    <row r="6" spans="2:4" ht="15" customHeight="1" x14ac:dyDescent="0.3">
      <c r="B6" s="60" t="s">
        <v>236</v>
      </c>
      <c r="C6" s="108" t="s">
        <v>379</v>
      </c>
      <c r="D6" s="199">
        <v>187</v>
      </c>
    </row>
    <row r="7" spans="2:4" ht="15" customHeight="1" x14ac:dyDescent="0.3">
      <c r="B7" s="439" t="s">
        <v>270</v>
      </c>
      <c r="C7" s="204" t="s">
        <v>380</v>
      </c>
      <c r="D7" s="446">
        <v>48</v>
      </c>
    </row>
    <row r="8" spans="2:4" ht="23.25" customHeight="1" x14ac:dyDescent="0.3">
      <c r="B8" s="455"/>
      <c r="C8" s="57" t="s">
        <v>381</v>
      </c>
      <c r="D8" s="440"/>
    </row>
    <row r="9" spans="2:4" ht="15" customHeight="1" x14ac:dyDescent="0.3">
      <c r="B9" s="474"/>
      <c r="C9" s="108" t="s">
        <v>382</v>
      </c>
      <c r="D9" s="447"/>
    </row>
    <row r="10" spans="2:4" ht="15" customHeight="1" x14ac:dyDescent="0.3">
      <c r="B10" s="439" t="s">
        <v>271</v>
      </c>
      <c r="C10" s="204" t="s">
        <v>383</v>
      </c>
      <c r="D10" s="446">
        <v>37</v>
      </c>
    </row>
    <row r="11" spans="2:4" ht="15" customHeight="1" x14ac:dyDescent="0.3">
      <c r="B11" s="474"/>
      <c r="C11" s="108" t="s">
        <v>384</v>
      </c>
      <c r="D11" s="447"/>
    </row>
    <row r="12" spans="2:4" ht="15" customHeight="1" x14ac:dyDescent="0.3">
      <c r="B12" s="205" t="s">
        <v>277</v>
      </c>
      <c r="C12" s="206" t="s">
        <v>385</v>
      </c>
      <c r="D12" s="207">
        <v>11</v>
      </c>
    </row>
    <row r="13" spans="2:4" ht="15" customHeight="1" x14ac:dyDescent="0.3">
      <c r="B13" s="60" t="s">
        <v>273</v>
      </c>
      <c r="C13" s="108" t="s">
        <v>386</v>
      </c>
      <c r="D13" s="199">
        <v>25</v>
      </c>
    </row>
    <row r="14" spans="2:4" ht="15" customHeight="1" x14ac:dyDescent="0.3">
      <c r="B14" s="439" t="s">
        <v>267</v>
      </c>
      <c r="C14" s="204" t="s">
        <v>387</v>
      </c>
      <c r="D14" s="446">
        <v>85</v>
      </c>
    </row>
    <row r="15" spans="2:4" ht="15" customHeight="1" x14ac:dyDescent="0.3">
      <c r="B15" s="455"/>
      <c r="C15" s="57" t="s">
        <v>388</v>
      </c>
      <c r="D15" s="440"/>
    </row>
    <row r="16" spans="2:4" ht="15" customHeight="1" x14ac:dyDescent="0.3">
      <c r="B16" s="455"/>
      <c r="C16" s="57" t="s">
        <v>389</v>
      </c>
      <c r="D16" s="440"/>
    </row>
    <row r="17" spans="2:4" ht="15" customHeight="1" x14ac:dyDescent="0.3">
      <c r="B17" s="455"/>
      <c r="C17" s="57" t="s">
        <v>390</v>
      </c>
      <c r="D17" s="440"/>
    </row>
    <row r="18" spans="2:4" ht="15" customHeight="1" x14ac:dyDescent="0.3">
      <c r="B18" s="455"/>
      <c r="C18" s="57" t="s">
        <v>391</v>
      </c>
      <c r="D18" s="440"/>
    </row>
    <row r="19" spans="2:4" ht="15" customHeight="1" x14ac:dyDescent="0.3">
      <c r="B19" s="474"/>
      <c r="C19" s="108" t="s">
        <v>392</v>
      </c>
      <c r="D19" s="447"/>
    </row>
    <row r="20" spans="2:4" ht="15" customHeight="1" x14ac:dyDescent="0.3">
      <c r="B20" s="439" t="s">
        <v>274</v>
      </c>
      <c r="C20" s="204" t="s">
        <v>393</v>
      </c>
      <c r="D20" s="446">
        <v>20</v>
      </c>
    </row>
    <row r="21" spans="2:4" ht="15" customHeight="1" x14ac:dyDescent="0.3">
      <c r="B21" s="474"/>
      <c r="C21" s="108" t="s">
        <v>394</v>
      </c>
      <c r="D21" s="447"/>
    </row>
    <row r="22" spans="2:4" ht="15" customHeight="1" x14ac:dyDescent="0.3">
      <c r="B22" s="439" t="s">
        <v>240</v>
      </c>
      <c r="C22" s="204" t="s">
        <v>395</v>
      </c>
      <c r="D22" s="446">
        <v>73</v>
      </c>
    </row>
    <row r="23" spans="2:4" ht="15" customHeight="1" x14ac:dyDescent="0.3">
      <c r="B23" s="474"/>
      <c r="C23" s="108" t="s">
        <v>396</v>
      </c>
      <c r="D23" s="447"/>
    </row>
    <row r="24" spans="2:4" ht="15" customHeight="1" x14ac:dyDescent="0.3">
      <c r="B24" s="439" t="s">
        <v>278</v>
      </c>
      <c r="C24" s="204" t="s">
        <v>397</v>
      </c>
      <c r="D24" s="446">
        <v>2</v>
      </c>
    </row>
    <row r="25" spans="2:4" ht="15" customHeight="1" x14ac:dyDescent="0.3">
      <c r="B25" s="455"/>
      <c r="C25" s="133" t="s">
        <v>398</v>
      </c>
      <c r="D25" s="440"/>
    </row>
    <row r="26" spans="2:4" x14ac:dyDescent="0.3">
      <c r="B26" s="455"/>
      <c r="C26" s="133" t="s">
        <v>399</v>
      </c>
      <c r="D26" s="440"/>
    </row>
    <row r="27" spans="2:4" x14ac:dyDescent="0.3">
      <c r="B27" s="455"/>
      <c r="C27" s="133" t="s">
        <v>400</v>
      </c>
      <c r="D27" s="440"/>
    </row>
    <row r="28" spans="2:4" x14ac:dyDescent="0.3">
      <c r="B28" s="455"/>
      <c r="C28" s="133" t="s">
        <v>401</v>
      </c>
      <c r="D28" s="440"/>
    </row>
    <row r="29" spans="2:4" x14ac:dyDescent="0.3">
      <c r="B29" s="455"/>
      <c r="C29" s="133" t="s">
        <v>402</v>
      </c>
      <c r="D29" s="440"/>
    </row>
    <row r="30" spans="2:4" x14ac:dyDescent="0.3">
      <c r="B30" s="455"/>
      <c r="C30" s="133" t="s">
        <v>403</v>
      </c>
      <c r="D30" s="440"/>
    </row>
    <row r="31" spans="2:4" x14ac:dyDescent="0.3">
      <c r="B31" s="474"/>
      <c r="C31" s="208" t="s">
        <v>404</v>
      </c>
      <c r="D31" s="447"/>
    </row>
    <row r="32" spans="2:4" x14ac:dyDescent="0.3">
      <c r="B32" s="212" t="s">
        <v>268</v>
      </c>
      <c r="C32" s="213" t="s">
        <v>405</v>
      </c>
      <c r="D32" s="214">
        <v>88</v>
      </c>
    </row>
    <row r="33" spans="2:4" x14ac:dyDescent="0.3">
      <c r="B33" s="210" t="s">
        <v>276</v>
      </c>
      <c r="C33" s="208" t="s">
        <v>406</v>
      </c>
      <c r="D33" s="211">
        <v>15</v>
      </c>
    </row>
    <row r="34" spans="2:4" x14ac:dyDescent="0.3">
      <c r="B34" s="212" t="s">
        <v>272</v>
      </c>
      <c r="C34" s="213" t="s">
        <v>407</v>
      </c>
      <c r="D34" s="214">
        <v>25</v>
      </c>
    </row>
    <row r="35" spans="2:4" x14ac:dyDescent="0.3">
      <c r="B35" s="475" t="s">
        <v>275</v>
      </c>
      <c r="C35" s="133" t="s">
        <v>408</v>
      </c>
      <c r="D35" s="477">
        <v>22</v>
      </c>
    </row>
    <row r="36" spans="2:4" x14ac:dyDescent="0.3">
      <c r="B36" s="476"/>
      <c r="C36" s="208" t="s">
        <v>409</v>
      </c>
      <c r="D36" s="478"/>
    </row>
    <row r="37" spans="2:4" x14ac:dyDescent="0.3">
      <c r="B37" s="479" t="s">
        <v>269</v>
      </c>
      <c r="C37" s="209" t="s">
        <v>410</v>
      </c>
      <c r="D37" s="480">
        <v>73</v>
      </c>
    </row>
    <row r="38" spans="2:4" x14ac:dyDescent="0.3">
      <c r="B38" s="475"/>
      <c r="C38" s="133" t="s">
        <v>411</v>
      </c>
      <c r="D38" s="477"/>
    </row>
    <row r="39" spans="2:4" x14ac:dyDescent="0.3">
      <c r="B39" s="475"/>
      <c r="C39" s="133" t="s">
        <v>412</v>
      </c>
      <c r="D39" s="477"/>
    </row>
    <row r="40" spans="2:4" ht="27" x14ac:dyDescent="0.3">
      <c r="B40" s="476"/>
      <c r="C40" s="208" t="s">
        <v>413</v>
      </c>
      <c r="D40" s="478"/>
    </row>
    <row r="41" spans="2:4" x14ac:dyDescent="0.3">
      <c r="B41" s="472" t="s">
        <v>238</v>
      </c>
      <c r="C41" s="127" t="s">
        <v>414</v>
      </c>
      <c r="D41" s="473">
        <v>113</v>
      </c>
    </row>
    <row r="42" spans="2:4" x14ac:dyDescent="0.3">
      <c r="B42" s="472"/>
      <c r="C42" s="127" t="s">
        <v>415</v>
      </c>
      <c r="D42" s="473"/>
    </row>
    <row r="43" spans="2:4" x14ac:dyDescent="0.3">
      <c r="B43" s="101" t="s">
        <v>26</v>
      </c>
      <c r="C43" s="171"/>
      <c r="D43" s="92">
        <v>824</v>
      </c>
    </row>
  </sheetData>
  <mergeCells count="19">
    <mergeCell ref="B2:D2"/>
    <mergeCell ref="B7:B9"/>
    <mergeCell ref="D7:D9"/>
    <mergeCell ref="B10:B11"/>
    <mergeCell ref="D10:D11"/>
    <mergeCell ref="B14:B19"/>
    <mergeCell ref="D14:D19"/>
    <mergeCell ref="B20:B21"/>
    <mergeCell ref="D20:D21"/>
    <mergeCell ref="B22:B23"/>
    <mergeCell ref="D22:D23"/>
    <mergeCell ref="B41:B42"/>
    <mergeCell ref="D41:D42"/>
    <mergeCell ref="B24:B31"/>
    <mergeCell ref="D24:D31"/>
    <mergeCell ref="B35:B36"/>
    <mergeCell ref="D35:D36"/>
    <mergeCell ref="B37:B40"/>
    <mergeCell ref="D37:D40"/>
  </mergeCells>
  <pageMargins left="0.7" right="0.7" top="0.75" bottom="0.75" header="0.3" footer="0.3"/>
  <ignoredErrors>
    <ignoredError sqref="B5:D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A509B-34FC-4954-A9BC-A4BE6188BF44}">
  <sheetPr codeName="Sheet1">
    <tabColor theme="4" tint="0.39997558519241921"/>
  </sheetPr>
  <dimension ref="D2:S72"/>
  <sheetViews>
    <sheetView showGridLines="0" zoomScale="80" zoomScaleNormal="80" workbookViewId="0"/>
  </sheetViews>
  <sheetFormatPr defaultColWidth="19.625" defaultRowHeight="15" x14ac:dyDescent="0.25"/>
  <cols>
    <col min="1" max="1" width="4.125" style="2" customWidth="1"/>
    <col min="2" max="2" width="19.625" style="2"/>
    <col min="3" max="3" width="21.75" style="2" customWidth="1"/>
    <col min="4" max="4" width="24.625" style="2" customWidth="1"/>
    <col min="5" max="5" width="3.25" style="2" customWidth="1"/>
    <col min="6" max="6" width="17.375" style="2" customWidth="1"/>
    <col min="7" max="7" width="20" style="2" customWidth="1"/>
    <col min="8" max="8" width="3.875" style="333" customWidth="1"/>
    <col min="9" max="9" width="4.625" style="7" customWidth="1"/>
    <col min="10" max="10" width="14.875" style="2" customWidth="1"/>
    <col min="11" max="17" width="10.625" style="2" customWidth="1"/>
    <col min="18" max="16384" width="19.625" style="2"/>
  </cols>
  <sheetData>
    <row r="2" spans="10:17" ht="15.75" x14ac:dyDescent="0.25">
      <c r="J2" s="382" t="s">
        <v>662</v>
      </c>
      <c r="K2" s="382"/>
      <c r="L2" s="382"/>
      <c r="M2" s="382"/>
      <c r="N2" s="382"/>
      <c r="O2" s="382"/>
      <c r="P2" s="382"/>
      <c r="Q2" s="382"/>
    </row>
    <row r="3" spans="10:17" ht="21" customHeight="1" x14ac:dyDescent="0.25">
      <c r="J3" s="8"/>
      <c r="K3" s="8"/>
      <c r="L3" s="8"/>
      <c r="M3" s="8"/>
      <c r="N3" s="8"/>
      <c r="O3" s="8"/>
      <c r="P3" s="8"/>
      <c r="Q3" s="9" t="s">
        <v>0</v>
      </c>
    </row>
    <row r="4" spans="10:17" ht="17.25" customHeight="1" x14ac:dyDescent="0.25">
      <c r="J4" s="383" t="s">
        <v>1</v>
      </c>
      <c r="K4" s="383" t="s">
        <v>2</v>
      </c>
      <c r="L4" s="383" t="s">
        <v>3</v>
      </c>
      <c r="M4" s="383" t="s">
        <v>4</v>
      </c>
      <c r="N4" s="383"/>
      <c r="O4" s="383"/>
      <c r="P4" s="383"/>
      <c r="Q4" s="383" t="s">
        <v>5</v>
      </c>
    </row>
    <row r="5" spans="10:17" ht="51.75" customHeight="1" x14ac:dyDescent="0.25">
      <c r="J5" s="384"/>
      <c r="K5" s="384"/>
      <c r="L5" s="384"/>
      <c r="M5" s="10" t="s">
        <v>70</v>
      </c>
      <c r="N5" s="10" t="s">
        <v>6</v>
      </c>
      <c r="O5" s="10" t="s">
        <v>7</v>
      </c>
      <c r="P5" s="10" t="s">
        <v>8</v>
      </c>
      <c r="Q5" s="384"/>
    </row>
    <row r="6" spans="10:17" x14ac:dyDescent="0.25">
      <c r="J6" s="11" t="s">
        <v>9</v>
      </c>
      <c r="K6" s="12">
        <v>0</v>
      </c>
      <c r="L6" s="12">
        <v>37</v>
      </c>
      <c r="M6" s="12">
        <v>1</v>
      </c>
      <c r="N6" s="12">
        <v>0</v>
      </c>
      <c r="O6" s="12">
        <v>0</v>
      </c>
      <c r="P6" s="12">
        <v>0</v>
      </c>
      <c r="Q6" s="12">
        <v>36</v>
      </c>
    </row>
    <row r="7" spans="10:17" ht="15" customHeight="1" x14ac:dyDescent="0.25">
      <c r="J7" s="13" t="s">
        <v>10</v>
      </c>
      <c r="K7" s="14">
        <v>36</v>
      </c>
      <c r="L7" s="14">
        <v>706</v>
      </c>
      <c r="M7" s="14">
        <v>93</v>
      </c>
      <c r="N7" s="14">
        <v>0</v>
      </c>
      <c r="O7" s="14">
        <v>20</v>
      </c>
      <c r="P7" s="14">
        <v>91</v>
      </c>
      <c r="Q7" s="14">
        <v>538</v>
      </c>
    </row>
    <row r="8" spans="10:17" ht="15" customHeight="1" x14ac:dyDescent="0.25">
      <c r="J8" s="11" t="s">
        <v>11</v>
      </c>
      <c r="K8" s="12">
        <v>538</v>
      </c>
      <c r="L8" s="12">
        <v>1152</v>
      </c>
      <c r="M8" s="12">
        <v>149</v>
      </c>
      <c r="N8" s="12">
        <v>96</v>
      </c>
      <c r="O8" s="12">
        <v>80</v>
      </c>
      <c r="P8" s="12">
        <v>305</v>
      </c>
      <c r="Q8" s="12">
        <v>1060</v>
      </c>
    </row>
    <row r="9" spans="10:17" ht="15" customHeight="1" x14ac:dyDescent="0.25">
      <c r="J9" s="13" t="s">
        <v>12</v>
      </c>
      <c r="K9" s="14">
        <v>1060</v>
      </c>
      <c r="L9" s="14">
        <v>301</v>
      </c>
      <c r="M9" s="14">
        <v>51</v>
      </c>
      <c r="N9" s="14">
        <v>32</v>
      </c>
      <c r="O9" s="14">
        <v>26</v>
      </c>
      <c r="P9" s="14">
        <v>96</v>
      </c>
      <c r="Q9" s="14">
        <v>1156</v>
      </c>
    </row>
    <row r="10" spans="10:17" ht="15" customHeight="1" x14ac:dyDescent="0.25">
      <c r="J10" s="11" t="s">
        <v>13</v>
      </c>
      <c r="K10" s="12">
        <v>1156</v>
      </c>
      <c r="L10" s="12">
        <v>588</v>
      </c>
      <c r="M10" s="12">
        <v>57</v>
      </c>
      <c r="N10" s="12">
        <v>50</v>
      </c>
      <c r="O10" s="12">
        <v>34</v>
      </c>
      <c r="P10" s="12">
        <v>156</v>
      </c>
      <c r="Q10" s="12">
        <v>1447</v>
      </c>
    </row>
    <row r="11" spans="10:17" ht="15" customHeight="1" x14ac:dyDescent="0.25">
      <c r="J11" s="13" t="s">
        <v>14</v>
      </c>
      <c r="K11" s="14">
        <v>1447</v>
      </c>
      <c r="L11" s="14">
        <v>628</v>
      </c>
      <c r="M11" s="14">
        <v>112</v>
      </c>
      <c r="N11" s="14">
        <v>60</v>
      </c>
      <c r="O11" s="14">
        <v>42</v>
      </c>
      <c r="P11" s="14">
        <v>153</v>
      </c>
      <c r="Q11" s="14">
        <v>1708</v>
      </c>
    </row>
    <row r="12" spans="10:17" ht="15" customHeight="1" x14ac:dyDescent="0.25">
      <c r="J12" s="11" t="s">
        <v>15</v>
      </c>
      <c r="K12" s="12">
        <v>1708</v>
      </c>
      <c r="L12" s="12">
        <v>444</v>
      </c>
      <c r="M12" s="12">
        <v>93</v>
      </c>
      <c r="N12" s="12">
        <v>56</v>
      </c>
      <c r="O12" s="12">
        <v>39</v>
      </c>
      <c r="P12" s="12">
        <v>136</v>
      </c>
      <c r="Q12" s="12">
        <v>1828</v>
      </c>
    </row>
    <row r="13" spans="10:17" ht="15" customHeight="1" x14ac:dyDescent="0.25">
      <c r="J13" s="13" t="s">
        <v>16</v>
      </c>
      <c r="K13" s="14">
        <v>1828</v>
      </c>
      <c r="L13" s="14">
        <v>84</v>
      </c>
      <c r="M13" s="14">
        <v>12</v>
      </c>
      <c r="N13" s="14">
        <v>27</v>
      </c>
      <c r="O13" s="14">
        <v>20</v>
      </c>
      <c r="P13" s="14">
        <v>26</v>
      </c>
      <c r="Q13" s="14">
        <v>1827</v>
      </c>
    </row>
    <row r="14" spans="10:17" ht="15" customHeight="1" x14ac:dyDescent="0.25">
      <c r="J14" s="11" t="s">
        <v>17</v>
      </c>
      <c r="K14" s="12">
        <v>1827</v>
      </c>
      <c r="L14" s="12">
        <v>95</v>
      </c>
      <c r="M14" s="12">
        <v>25</v>
      </c>
      <c r="N14" s="12">
        <v>34</v>
      </c>
      <c r="O14" s="12">
        <v>33</v>
      </c>
      <c r="P14" s="12">
        <v>81</v>
      </c>
      <c r="Q14" s="12">
        <v>1749</v>
      </c>
    </row>
    <row r="15" spans="10:17" ht="15" customHeight="1" x14ac:dyDescent="0.25">
      <c r="J15" s="11" t="s">
        <v>349</v>
      </c>
      <c r="K15" s="12">
        <v>1749</v>
      </c>
      <c r="L15" s="12">
        <v>104</v>
      </c>
      <c r="M15" s="12">
        <v>8</v>
      </c>
      <c r="N15" s="12">
        <v>23</v>
      </c>
      <c r="O15" s="12">
        <v>23</v>
      </c>
      <c r="P15" s="12">
        <v>82</v>
      </c>
      <c r="Q15" s="12">
        <v>1717</v>
      </c>
    </row>
    <row r="16" spans="10:17" ht="15" customHeight="1" x14ac:dyDescent="0.25">
      <c r="J16" s="15" t="s">
        <v>18</v>
      </c>
      <c r="K16" s="16" t="s">
        <v>19</v>
      </c>
      <c r="L16" s="16">
        <v>4139</v>
      </c>
      <c r="M16" s="16">
        <v>601</v>
      </c>
      <c r="N16" s="16">
        <v>378</v>
      </c>
      <c r="O16" s="16">
        <v>317</v>
      </c>
      <c r="P16" s="16">
        <v>1126</v>
      </c>
      <c r="Q16" s="16">
        <v>1717</v>
      </c>
    </row>
    <row r="17" spans="9:18" ht="15" customHeight="1" x14ac:dyDescent="0.25">
      <c r="J17" s="385" t="s">
        <v>478</v>
      </c>
      <c r="K17" s="385"/>
      <c r="L17" s="385"/>
      <c r="M17" s="5"/>
      <c r="N17" s="5"/>
      <c r="O17" s="5"/>
      <c r="P17" s="5"/>
      <c r="Q17" s="5"/>
    </row>
    <row r="18" spans="9:18" x14ac:dyDescent="0.25">
      <c r="J18" s="385" t="s">
        <v>20</v>
      </c>
      <c r="K18" s="385"/>
      <c r="L18" s="385"/>
      <c r="M18" s="385"/>
      <c r="N18" s="385"/>
      <c r="O18" s="5"/>
      <c r="P18" s="5"/>
      <c r="Q18" s="5"/>
    </row>
    <row r="19" spans="9:18" x14ac:dyDescent="0.25">
      <c r="J19" s="387" t="s">
        <v>47</v>
      </c>
      <c r="K19" s="387"/>
      <c r="L19" s="387"/>
      <c r="M19" s="387"/>
      <c r="N19" s="387"/>
      <c r="O19" s="387"/>
      <c r="P19" s="5"/>
      <c r="Q19" s="5"/>
    </row>
    <row r="20" spans="9:18" ht="15" customHeight="1" x14ac:dyDescent="0.25">
      <c r="J20" s="216"/>
      <c r="K20" s="216"/>
      <c r="L20" s="216"/>
      <c r="M20" s="216"/>
      <c r="N20" s="216"/>
      <c r="O20" s="5"/>
      <c r="P20" s="4"/>
      <c r="Q20" s="4"/>
    </row>
    <row r="21" spans="9:18" ht="16.5" customHeight="1" x14ac:dyDescent="0.25">
      <c r="J21" s="269"/>
      <c r="K21" s="269"/>
      <c r="L21" s="269"/>
      <c r="M21" s="269"/>
      <c r="N21" s="270"/>
      <c r="O21" s="271"/>
      <c r="P21" s="4"/>
      <c r="Q21" s="4"/>
      <c r="R21" s="222"/>
    </row>
    <row r="22" spans="9:18" ht="16.5" customHeight="1" x14ac:dyDescent="0.25">
      <c r="I22" s="221"/>
      <c r="J22" s="272" t="s">
        <v>1</v>
      </c>
      <c r="K22" s="272" t="s">
        <v>3</v>
      </c>
      <c r="L22" s="272" t="s">
        <v>72</v>
      </c>
      <c r="M22" s="269"/>
      <c r="N22" s="270"/>
      <c r="O22" s="271"/>
      <c r="P22" s="4"/>
      <c r="Q22" s="4"/>
      <c r="R22" s="222"/>
    </row>
    <row r="23" spans="9:18" ht="16.5" customHeight="1" x14ac:dyDescent="0.25">
      <c r="I23" s="221"/>
      <c r="J23" s="273" t="s">
        <v>616</v>
      </c>
      <c r="K23" s="274">
        <v>37</v>
      </c>
      <c r="L23" s="274">
        <v>1</v>
      </c>
      <c r="M23" s="269"/>
      <c r="N23" s="270"/>
      <c r="O23" s="271"/>
      <c r="P23" s="4"/>
      <c r="Q23" s="4"/>
      <c r="R23" s="222"/>
    </row>
    <row r="24" spans="9:18" ht="16.5" customHeight="1" x14ac:dyDescent="0.25">
      <c r="I24" s="221"/>
      <c r="J24" s="273" t="s">
        <v>617</v>
      </c>
      <c r="K24" s="274">
        <f>L6+L7</f>
        <v>743</v>
      </c>
      <c r="L24" s="274">
        <f>SUM(M6:P7)</f>
        <v>205</v>
      </c>
      <c r="M24" s="269"/>
      <c r="N24" s="270"/>
      <c r="O24" s="271"/>
      <c r="P24" s="4"/>
      <c r="Q24" s="4"/>
      <c r="R24" s="222"/>
    </row>
    <row r="25" spans="9:18" ht="16.5" customHeight="1" x14ac:dyDescent="0.25">
      <c r="I25" s="221"/>
      <c r="J25" s="273" t="s">
        <v>618</v>
      </c>
      <c r="K25" s="274">
        <f>SUM(L6:L8)</f>
        <v>1895</v>
      </c>
      <c r="L25" s="274">
        <f>SUM(M6:P8)</f>
        <v>835</v>
      </c>
      <c r="M25" s="269"/>
      <c r="N25" s="270"/>
      <c r="O25" s="271"/>
      <c r="P25" s="4"/>
      <c r="Q25" s="4"/>
      <c r="R25" s="222"/>
    </row>
    <row r="26" spans="9:18" ht="16.5" customHeight="1" x14ac:dyDescent="0.25">
      <c r="I26" s="221"/>
      <c r="J26" s="273" t="s">
        <v>619</v>
      </c>
      <c r="K26" s="274">
        <f>SUM(L6:L12)</f>
        <v>3856</v>
      </c>
      <c r="L26" s="274">
        <f>SUM(M6:P12)</f>
        <v>2028</v>
      </c>
      <c r="M26" s="269"/>
      <c r="N26" s="270"/>
      <c r="O26" s="271"/>
      <c r="P26" s="4"/>
      <c r="Q26" s="4"/>
      <c r="R26" s="222"/>
    </row>
    <row r="27" spans="9:18" ht="16.5" customHeight="1" x14ac:dyDescent="0.25">
      <c r="I27" s="221"/>
      <c r="J27" s="273" t="s">
        <v>620</v>
      </c>
      <c r="K27" s="274">
        <f>SUM(L6:L15)</f>
        <v>4139</v>
      </c>
      <c r="L27" s="274">
        <f>SUM(M6:P15)</f>
        <v>2422</v>
      </c>
      <c r="M27" s="269"/>
      <c r="N27" s="270"/>
      <c r="O27" s="271"/>
      <c r="P27" s="4"/>
      <c r="Q27" s="4"/>
      <c r="R27" s="222"/>
    </row>
    <row r="28" spans="9:18" ht="16.5" customHeight="1" x14ac:dyDescent="0.25">
      <c r="I28" s="221"/>
      <c r="J28" s="269"/>
      <c r="K28" s="269"/>
      <c r="L28" s="269"/>
      <c r="M28" s="269"/>
      <c r="N28" s="270"/>
      <c r="O28" s="271"/>
      <c r="P28" s="4"/>
      <c r="Q28" s="4"/>
      <c r="R28" s="222"/>
    </row>
    <row r="29" spans="9:18" ht="16.5" customHeight="1" x14ac:dyDescent="0.25">
      <c r="I29" s="221"/>
      <c r="J29" s="269"/>
      <c r="K29" s="269"/>
      <c r="L29" s="269"/>
      <c r="M29" s="269"/>
      <c r="N29" s="270"/>
      <c r="O29" s="271"/>
      <c r="P29" s="4"/>
      <c r="Q29" s="4"/>
      <c r="R29" s="222"/>
    </row>
    <row r="30" spans="9:18" ht="16.5" customHeight="1" x14ac:dyDescent="0.25">
      <c r="I30" s="221"/>
      <c r="J30" s="386" t="s">
        <v>470</v>
      </c>
      <c r="K30" s="386"/>
      <c r="L30" s="269"/>
      <c r="M30" s="269"/>
      <c r="N30" s="270"/>
      <c r="O30" s="271"/>
      <c r="P30" s="4"/>
      <c r="Q30" s="4"/>
      <c r="R30" s="222"/>
    </row>
    <row r="31" spans="9:18" ht="16.5" customHeight="1" x14ac:dyDescent="0.25">
      <c r="I31" s="221"/>
      <c r="J31" s="272" t="s">
        <v>1</v>
      </c>
      <c r="K31" s="272" t="s">
        <v>3</v>
      </c>
      <c r="L31" s="269"/>
      <c r="M31" s="269"/>
      <c r="N31" s="270"/>
      <c r="O31" s="271"/>
      <c r="P31" s="4"/>
      <c r="Q31" s="4"/>
      <c r="R31" s="222"/>
    </row>
    <row r="32" spans="9:18" ht="16.5" customHeight="1" x14ac:dyDescent="0.25">
      <c r="I32" s="221"/>
      <c r="J32" s="275" t="s">
        <v>9</v>
      </c>
      <c r="K32" s="276">
        <v>37</v>
      </c>
      <c r="L32" s="269"/>
      <c r="M32" s="269"/>
      <c r="N32" s="270"/>
      <c r="O32" s="271"/>
      <c r="P32" s="4"/>
      <c r="Q32" s="4"/>
      <c r="R32" s="222"/>
    </row>
    <row r="33" spans="9:18" ht="16.5" customHeight="1" x14ac:dyDescent="0.25">
      <c r="I33" s="221"/>
      <c r="J33" s="275" t="s">
        <v>10</v>
      </c>
      <c r="K33" s="276">
        <v>706</v>
      </c>
      <c r="L33" s="269"/>
      <c r="M33" s="269"/>
      <c r="N33" s="270"/>
      <c r="O33" s="271"/>
      <c r="P33" s="4"/>
      <c r="Q33" s="4"/>
      <c r="R33" s="222"/>
    </row>
    <row r="34" spans="9:18" ht="16.5" customHeight="1" x14ac:dyDescent="0.25">
      <c r="I34" s="221"/>
      <c r="J34" s="275" t="s">
        <v>11</v>
      </c>
      <c r="K34" s="276">
        <v>1152</v>
      </c>
      <c r="L34" s="269"/>
      <c r="M34" s="269"/>
      <c r="N34" s="270"/>
      <c r="O34" s="271"/>
      <c r="P34" s="4"/>
      <c r="Q34" s="4"/>
      <c r="R34" s="222"/>
    </row>
    <row r="35" spans="9:18" ht="16.5" customHeight="1" x14ac:dyDescent="0.25">
      <c r="I35" s="221"/>
      <c r="J35" s="275" t="s">
        <v>71</v>
      </c>
      <c r="K35" s="276">
        <f>SUM(L9:L12)</f>
        <v>1961</v>
      </c>
      <c r="L35" s="269"/>
      <c r="M35" s="269"/>
      <c r="N35" s="270"/>
      <c r="O35" s="271"/>
      <c r="P35" s="4"/>
      <c r="Q35" s="4"/>
      <c r="R35" s="222"/>
    </row>
    <row r="36" spans="9:18" ht="16.5" customHeight="1" x14ac:dyDescent="0.25">
      <c r="I36" s="221"/>
      <c r="J36" s="275" t="s">
        <v>615</v>
      </c>
      <c r="K36" s="276">
        <f>SUM(L13:L15)</f>
        <v>283</v>
      </c>
      <c r="L36" s="269"/>
      <c r="M36" s="269"/>
      <c r="N36" s="270"/>
      <c r="O36" s="271"/>
      <c r="P36" s="4"/>
      <c r="Q36" s="4"/>
      <c r="R36" s="222"/>
    </row>
    <row r="37" spans="9:18" ht="16.5" customHeight="1" x14ac:dyDescent="0.25">
      <c r="I37" s="221"/>
      <c r="J37" s="269"/>
      <c r="K37" s="269"/>
      <c r="L37" s="269"/>
      <c r="M37" s="269"/>
      <c r="N37" s="270"/>
      <c r="O37" s="271"/>
      <c r="P37" s="4"/>
      <c r="Q37" s="4"/>
      <c r="R37" s="222"/>
    </row>
    <row r="38" spans="9:18" ht="16.5" customHeight="1" x14ac:dyDescent="0.25">
      <c r="I38" s="221"/>
      <c r="J38" s="270"/>
      <c r="K38" s="270"/>
      <c r="L38" s="270"/>
      <c r="M38" s="270"/>
      <c r="N38" s="270"/>
      <c r="O38" s="271"/>
      <c r="P38" s="4"/>
      <c r="Q38" s="4"/>
      <c r="R38" s="222"/>
    </row>
    <row r="39" spans="9:18" ht="16.5" customHeight="1" x14ac:dyDescent="0.25">
      <c r="I39" s="221"/>
      <c r="J39" s="270"/>
      <c r="K39" s="270"/>
      <c r="L39" s="270"/>
      <c r="M39" s="270"/>
      <c r="N39" s="270"/>
      <c r="O39" s="271"/>
      <c r="P39" s="4"/>
      <c r="Q39" s="4"/>
      <c r="R39" s="222"/>
    </row>
    <row r="40" spans="9:18" ht="16.5" customHeight="1" x14ac:dyDescent="0.25">
      <c r="J40" s="270"/>
      <c r="K40" s="270"/>
      <c r="L40" s="270"/>
      <c r="M40" s="270"/>
      <c r="N40" s="270"/>
      <c r="O40" s="271"/>
      <c r="P40" s="4"/>
      <c r="Q40" s="4"/>
      <c r="R40" s="222"/>
    </row>
    <row r="41" spans="9:18" ht="16.5" customHeight="1" x14ac:dyDescent="0.25">
      <c r="J41" s="245"/>
      <c r="K41" s="245"/>
      <c r="L41" s="245"/>
      <c r="M41" s="245"/>
      <c r="N41" s="245"/>
      <c r="O41" s="245"/>
      <c r="P41" s="222"/>
      <c r="Q41" s="222"/>
      <c r="R41" s="222"/>
    </row>
    <row r="42" spans="9:18" x14ac:dyDescent="0.25">
      <c r="J42" s="245"/>
      <c r="K42" s="245"/>
      <c r="L42" s="245"/>
      <c r="M42" s="245"/>
      <c r="N42" s="245"/>
      <c r="O42" s="245"/>
      <c r="P42" s="222"/>
      <c r="Q42" s="222"/>
      <c r="R42" s="222"/>
    </row>
    <row r="43" spans="9:18" x14ac:dyDescent="0.25">
      <c r="J43" s="245"/>
      <c r="K43" s="245"/>
      <c r="L43" s="245"/>
      <c r="M43" s="245"/>
      <c r="N43" s="245"/>
      <c r="O43" s="245"/>
      <c r="P43" s="222"/>
      <c r="Q43" s="222"/>
      <c r="R43" s="222"/>
    </row>
    <row r="44" spans="9:18" x14ac:dyDescent="0.25">
      <c r="J44" s="245"/>
      <c r="K44" s="245"/>
      <c r="L44" s="245"/>
      <c r="M44" s="245"/>
      <c r="N44" s="245"/>
      <c r="O44" s="245"/>
      <c r="P44" s="222"/>
      <c r="Q44" s="222"/>
      <c r="R44" s="222"/>
    </row>
    <row r="45" spans="9:18" x14ac:dyDescent="0.25">
      <c r="J45" s="245"/>
      <c r="K45" s="245"/>
      <c r="L45" s="245"/>
      <c r="M45" s="245"/>
      <c r="N45" s="245"/>
      <c r="O45" s="245"/>
      <c r="P45" s="222"/>
      <c r="Q45" s="222"/>
      <c r="R45" s="222"/>
    </row>
    <row r="46" spans="9:18" x14ac:dyDescent="0.25">
      <c r="J46" s="245"/>
      <c r="K46" s="245"/>
      <c r="L46" s="245"/>
      <c r="M46" s="245"/>
      <c r="N46" s="245"/>
      <c r="O46" s="245"/>
      <c r="P46" s="222"/>
      <c r="Q46" s="222"/>
      <c r="R46" s="222"/>
    </row>
    <row r="47" spans="9:18" x14ac:dyDescent="0.25">
      <c r="J47" s="245"/>
      <c r="K47" s="245"/>
      <c r="L47" s="245"/>
      <c r="M47" s="245"/>
      <c r="N47" s="245"/>
      <c r="O47" s="245"/>
      <c r="P47" s="222"/>
      <c r="Q47" s="222"/>
      <c r="R47" s="222"/>
    </row>
    <row r="48" spans="9:18" x14ac:dyDescent="0.25">
      <c r="J48" s="245"/>
      <c r="K48" s="245"/>
      <c r="L48" s="245"/>
      <c r="M48" s="245"/>
      <c r="N48" s="245"/>
      <c r="O48" s="245"/>
      <c r="P48" s="222"/>
      <c r="Q48" s="222"/>
      <c r="R48" s="222"/>
    </row>
    <row r="49" spans="8:19" x14ac:dyDescent="0.25">
      <c r="J49" s="245"/>
      <c r="K49" s="245"/>
      <c r="L49" s="245"/>
      <c r="M49" s="245"/>
      <c r="N49" s="245"/>
      <c r="O49" s="245"/>
      <c r="P49" s="222"/>
      <c r="Q49" s="222"/>
      <c r="R49" s="222"/>
    </row>
    <row r="50" spans="8:19" x14ac:dyDescent="0.25">
      <c r="J50" s="245"/>
      <c r="K50" s="245"/>
      <c r="L50" s="245"/>
      <c r="M50" s="245"/>
      <c r="N50" s="245"/>
      <c r="O50" s="245"/>
      <c r="P50" s="222"/>
      <c r="Q50" s="222"/>
      <c r="R50" s="222"/>
    </row>
    <row r="51" spans="8:19" x14ac:dyDescent="0.25">
      <c r="J51" s="245"/>
      <c r="K51" s="245"/>
      <c r="L51" s="245"/>
      <c r="M51" s="245"/>
      <c r="N51" s="245"/>
      <c r="O51" s="245"/>
      <c r="P51" s="222"/>
      <c r="Q51" s="222"/>
      <c r="R51" s="222"/>
    </row>
    <row r="52" spans="8:19" x14ac:dyDescent="0.25">
      <c r="J52" s="245"/>
      <c r="K52" s="245"/>
      <c r="L52" s="245"/>
      <c r="M52" s="245"/>
      <c r="N52" s="245"/>
      <c r="O52" s="245"/>
      <c r="P52" s="222"/>
      <c r="Q52" s="222"/>
      <c r="R52" s="222"/>
    </row>
    <row r="53" spans="8:19" x14ac:dyDescent="0.25">
      <c r="J53" s="222"/>
      <c r="K53" s="222"/>
      <c r="L53" s="222"/>
      <c r="M53" s="222"/>
      <c r="N53" s="222"/>
      <c r="O53" s="222"/>
      <c r="P53" s="222"/>
      <c r="Q53" s="222"/>
      <c r="R53" s="222"/>
    </row>
    <row r="54" spans="8:19" x14ac:dyDescent="0.25">
      <c r="J54" s="222"/>
      <c r="K54" s="222"/>
      <c r="L54" s="222"/>
      <c r="M54" s="222"/>
      <c r="N54" s="222"/>
      <c r="O54" s="222"/>
      <c r="P54" s="222"/>
      <c r="Q54" s="222"/>
      <c r="R54" s="222"/>
    </row>
    <row r="55" spans="8:19" x14ac:dyDescent="0.25">
      <c r="J55" s="222"/>
      <c r="K55" s="222"/>
      <c r="L55" s="222"/>
      <c r="M55" s="222"/>
      <c r="N55" s="222"/>
      <c r="O55" s="222"/>
      <c r="P55" s="222"/>
      <c r="Q55" s="222"/>
      <c r="R55" s="222"/>
    </row>
    <row r="56" spans="8:19" x14ac:dyDescent="0.25">
      <c r="J56" s="222"/>
      <c r="K56" s="222"/>
      <c r="L56" s="222"/>
      <c r="M56" s="222"/>
      <c r="N56" s="222"/>
      <c r="O56" s="222"/>
      <c r="P56" s="222"/>
      <c r="Q56" s="222"/>
      <c r="R56" s="222"/>
    </row>
    <row r="57" spans="8:19" x14ac:dyDescent="0.25">
      <c r="J57" s="224"/>
      <c r="K57" s="224"/>
      <c r="L57" s="224"/>
      <c r="M57" s="224"/>
      <c r="N57" s="224"/>
      <c r="O57" s="224"/>
      <c r="P57" s="224"/>
      <c r="Q57" s="224"/>
      <c r="R57" s="224"/>
      <c r="S57" s="7"/>
    </row>
    <row r="58" spans="8:19" s="7" customFormat="1" x14ac:dyDescent="0.25">
      <c r="H58" s="333"/>
      <c r="J58" s="222"/>
      <c r="K58" s="222"/>
      <c r="L58" s="222"/>
      <c r="M58" s="222"/>
      <c r="N58" s="222"/>
      <c r="O58" s="222"/>
      <c r="P58" s="222"/>
      <c r="Q58" s="222"/>
      <c r="R58" s="222"/>
      <c r="S58" s="2"/>
    </row>
    <row r="59" spans="8:19" x14ac:dyDescent="0.25">
      <c r="J59" s="222"/>
      <c r="K59" s="222"/>
      <c r="L59" s="222"/>
      <c r="M59" s="222"/>
      <c r="N59" s="222"/>
      <c r="O59" s="222"/>
      <c r="P59" s="222"/>
      <c r="Q59" s="222"/>
      <c r="R59" s="222"/>
    </row>
    <row r="60" spans="8:19" x14ac:dyDescent="0.25">
      <c r="J60" s="222"/>
      <c r="K60" s="222"/>
      <c r="L60" s="222"/>
      <c r="M60" s="222"/>
      <c r="N60" s="222"/>
      <c r="O60" s="222"/>
      <c r="P60" s="222"/>
      <c r="Q60" s="222"/>
      <c r="R60" s="222"/>
    </row>
    <row r="61" spans="8:19" x14ac:dyDescent="0.25">
      <c r="J61" s="222"/>
      <c r="K61" s="222"/>
      <c r="L61" s="222"/>
      <c r="M61" s="222"/>
      <c r="N61" s="222"/>
      <c r="O61" s="222"/>
      <c r="P61" s="222"/>
      <c r="Q61" s="222"/>
      <c r="R61" s="222"/>
    </row>
    <row r="62" spans="8:19" x14ac:dyDescent="0.25">
      <c r="J62" s="222"/>
      <c r="K62" s="222"/>
      <c r="L62" s="222"/>
      <c r="M62" s="222"/>
      <c r="N62" s="222"/>
      <c r="O62" s="222"/>
      <c r="P62" s="222"/>
      <c r="Q62" s="222"/>
      <c r="R62" s="222"/>
    </row>
    <row r="63" spans="8:19" x14ac:dyDescent="0.25">
      <c r="J63" s="222"/>
      <c r="K63" s="222"/>
      <c r="L63" s="222"/>
      <c r="M63" s="222"/>
      <c r="N63" s="222"/>
      <c r="O63" s="222"/>
      <c r="P63" s="222"/>
      <c r="Q63" s="222"/>
      <c r="R63" s="222"/>
    </row>
    <row r="64" spans="8:19" x14ac:dyDescent="0.25">
      <c r="J64" s="222"/>
      <c r="K64" s="222"/>
      <c r="L64" s="222"/>
      <c r="M64" s="222"/>
      <c r="N64" s="222"/>
      <c r="O64" s="222"/>
      <c r="P64" s="222"/>
      <c r="Q64" s="222"/>
      <c r="R64" s="222"/>
    </row>
    <row r="65" spans="4:18" x14ac:dyDescent="0.25">
      <c r="J65" s="222"/>
      <c r="K65" s="222"/>
      <c r="L65" s="222"/>
      <c r="M65" s="222"/>
      <c r="N65" s="222"/>
      <c r="O65" s="222"/>
      <c r="P65" s="222"/>
      <c r="Q65" s="222"/>
      <c r="R65" s="222"/>
    </row>
    <row r="66" spans="4:18" x14ac:dyDescent="0.25">
      <c r="J66" s="222"/>
      <c r="K66" s="222"/>
      <c r="L66" s="222"/>
      <c r="M66" s="222"/>
      <c r="N66" s="222"/>
      <c r="O66" s="222"/>
      <c r="P66" s="222"/>
      <c r="Q66" s="222"/>
      <c r="R66" s="222"/>
    </row>
    <row r="67" spans="4:18" x14ac:dyDescent="0.25">
      <c r="D67" s="2" t="s">
        <v>469</v>
      </c>
      <c r="J67" s="222"/>
      <c r="K67" s="222"/>
      <c r="L67" s="222"/>
      <c r="M67" s="222"/>
      <c r="N67" s="222"/>
      <c r="O67" s="222"/>
      <c r="P67" s="222"/>
      <c r="Q67" s="222"/>
      <c r="R67" s="222"/>
    </row>
    <row r="68" spans="4:18" x14ac:dyDescent="0.25">
      <c r="J68" s="222"/>
      <c r="K68" s="222"/>
      <c r="L68" s="222"/>
      <c r="M68" s="222"/>
      <c r="N68" s="222"/>
      <c r="O68" s="222"/>
      <c r="P68" s="222"/>
      <c r="Q68" s="222"/>
      <c r="R68" s="222"/>
    </row>
    <row r="69" spans="4:18" x14ac:dyDescent="0.25">
      <c r="J69" s="222"/>
      <c r="K69" s="222"/>
      <c r="L69" s="222"/>
      <c r="M69" s="222"/>
      <c r="N69" s="222"/>
      <c r="O69" s="222"/>
      <c r="P69" s="222"/>
      <c r="Q69" s="222"/>
      <c r="R69" s="222"/>
    </row>
    <row r="70" spans="4:18" x14ac:dyDescent="0.25">
      <c r="J70" s="222"/>
      <c r="K70" s="222"/>
      <c r="L70" s="222"/>
      <c r="M70" s="222"/>
      <c r="N70" s="222"/>
      <c r="O70" s="222"/>
      <c r="P70" s="222"/>
      <c r="Q70" s="222"/>
      <c r="R70" s="222"/>
    </row>
    <row r="71" spans="4:18" x14ac:dyDescent="0.25">
      <c r="J71" s="222"/>
      <c r="K71" s="222"/>
      <c r="L71" s="222"/>
      <c r="M71" s="222"/>
      <c r="N71" s="222"/>
      <c r="O71" s="222"/>
      <c r="P71" s="222"/>
      <c r="Q71" s="222"/>
      <c r="R71" s="222"/>
    </row>
    <row r="72" spans="4:18" ht="24.75" customHeight="1" x14ac:dyDescent="0.25"/>
  </sheetData>
  <mergeCells count="10">
    <mergeCell ref="J2:Q2"/>
    <mergeCell ref="Q4:Q5"/>
    <mergeCell ref="J17:L17"/>
    <mergeCell ref="L4:L5"/>
    <mergeCell ref="J30:K30"/>
    <mergeCell ref="J4:J5"/>
    <mergeCell ref="K4:K5"/>
    <mergeCell ref="M4:P4"/>
    <mergeCell ref="J18:N18"/>
    <mergeCell ref="J19:O19"/>
  </mergeCells>
  <pageMargins left="0.7" right="0.7" top="0.75" bottom="0.75" header="0.3" footer="0.3"/>
  <pageSetup paperSize="9" orientation="portrait" r:id="rId1"/>
  <ignoredErrors>
    <ignoredError sqref="K25:K27 K35:K36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CFA62-650B-DC4C-9B35-C83C45ACCDB8}">
  <sheetPr codeName="Sheet30">
    <tabColor rgb="FFEE704A"/>
  </sheetPr>
  <dimension ref="J2:R12"/>
  <sheetViews>
    <sheetView showGridLines="0" zoomScaleNormal="100" workbookViewId="0">
      <selection activeCell="M12" sqref="M12"/>
    </sheetView>
  </sheetViews>
  <sheetFormatPr defaultColWidth="11" defaultRowHeight="16.5" x14ac:dyDescent="0.3"/>
  <cols>
    <col min="1" max="1" width="3.125" customWidth="1"/>
    <col min="2" max="10" width="8.875" customWidth="1"/>
    <col min="11" max="11" width="4.25" style="335" customWidth="1"/>
    <col min="12" max="12" width="3.125" style="193" customWidth="1"/>
    <col min="13" max="13" width="21.25" customWidth="1"/>
    <col min="14" max="14" width="17" customWidth="1"/>
    <col min="15" max="15" width="18.25" customWidth="1"/>
  </cols>
  <sheetData>
    <row r="2" spans="10:18" ht="20.25" customHeight="1" x14ac:dyDescent="0.3">
      <c r="M2" s="401" t="s">
        <v>651</v>
      </c>
      <c r="N2" s="401"/>
      <c r="O2" s="401"/>
    </row>
    <row r="3" spans="10:18" x14ac:dyDescent="0.3">
      <c r="M3" s="125"/>
    </row>
    <row r="4" spans="10:18" ht="15" customHeight="1" x14ac:dyDescent="0.3">
      <c r="M4" s="481" t="s">
        <v>106</v>
      </c>
      <c r="N4" s="483" t="s">
        <v>22</v>
      </c>
      <c r="O4" s="484"/>
      <c r="P4" s="278"/>
      <c r="Q4" s="278"/>
      <c r="R4" s="278"/>
    </row>
    <row r="5" spans="10:18" ht="28.5" customHeight="1" x14ac:dyDescent="0.3">
      <c r="M5" s="482"/>
      <c r="N5" s="100" t="s">
        <v>280</v>
      </c>
      <c r="O5" s="100" t="s">
        <v>279</v>
      </c>
      <c r="P5" s="278"/>
      <c r="Q5" s="278"/>
      <c r="R5" s="278"/>
    </row>
    <row r="6" spans="10:18" ht="15" customHeight="1" x14ac:dyDescent="0.3">
      <c r="M6" s="114" t="s">
        <v>98</v>
      </c>
      <c r="N6" s="70">
        <v>109</v>
      </c>
      <c r="O6" s="70">
        <v>252</v>
      </c>
      <c r="P6" s="327">
        <f>+N6/O6</f>
        <v>0.43253968253968256</v>
      </c>
      <c r="Q6" s="327">
        <v>0.28000000000000003</v>
      </c>
      <c r="R6" s="278"/>
    </row>
    <row r="7" spans="10:18" ht="15" customHeight="1" x14ac:dyDescent="0.3">
      <c r="M7" s="114" t="s">
        <v>97</v>
      </c>
      <c r="N7" s="70">
        <v>533</v>
      </c>
      <c r="O7" s="70">
        <v>1565</v>
      </c>
      <c r="P7" s="327">
        <f>+N7/O7</f>
        <v>0.34057507987220448</v>
      </c>
      <c r="Q7" s="327">
        <v>0.28000000000000003</v>
      </c>
      <c r="R7" s="278"/>
    </row>
    <row r="8" spans="10:18" ht="15" customHeight="1" x14ac:dyDescent="0.3">
      <c r="M8" s="114" t="s">
        <v>96</v>
      </c>
      <c r="N8" s="70">
        <v>323</v>
      </c>
      <c r="O8" s="70">
        <v>1606</v>
      </c>
      <c r="P8" s="327">
        <f>+N8/O8</f>
        <v>0.20112079701120797</v>
      </c>
      <c r="Q8" s="327">
        <v>0.28000000000000003</v>
      </c>
      <c r="R8" s="278"/>
    </row>
    <row r="9" spans="10:18" ht="15" customHeight="1" x14ac:dyDescent="0.3">
      <c r="M9" s="152" t="s">
        <v>26</v>
      </c>
      <c r="N9" s="138">
        <v>965</v>
      </c>
      <c r="O9" s="138">
        <v>3423</v>
      </c>
      <c r="P9" s="327">
        <f>+N9/O9</f>
        <v>0.28191644756061934</v>
      </c>
      <c r="Q9" s="327">
        <v>0.28000000000000003</v>
      </c>
      <c r="R9" s="278"/>
    </row>
    <row r="10" spans="10:18" ht="15" customHeight="1" x14ac:dyDescent="0.3">
      <c r="P10" s="278"/>
      <c r="Q10" s="278"/>
      <c r="R10" s="278"/>
    </row>
    <row r="11" spans="10:18" ht="15" customHeight="1" x14ac:dyDescent="0.3">
      <c r="P11" s="278"/>
      <c r="Q11" s="278"/>
      <c r="R11" s="278"/>
    </row>
    <row r="12" spans="10:18" x14ac:dyDescent="0.3">
      <c r="J12" s="126"/>
      <c r="P12" s="278"/>
      <c r="Q12" s="278"/>
      <c r="R12" s="278"/>
    </row>
  </sheetData>
  <mergeCells count="3">
    <mergeCell ref="M4:M5"/>
    <mergeCell ref="M2:O2"/>
    <mergeCell ref="N4:O4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4C4B6-77D6-124B-98CA-E5198327D8D3}">
  <sheetPr codeName="Sheet31">
    <tabColor rgb="FFEE704A"/>
  </sheetPr>
  <dimension ref="B1:E16"/>
  <sheetViews>
    <sheetView showGridLines="0" zoomScaleNormal="100" workbookViewId="0">
      <selection activeCell="H33" sqref="H33"/>
    </sheetView>
  </sheetViews>
  <sheetFormatPr defaultColWidth="10.875" defaultRowHeight="12.75" x14ac:dyDescent="0.2"/>
  <cols>
    <col min="1" max="1" width="2" style="6" customWidth="1"/>
    <col min="2" max="2" width="16.875" style="6" customWidth="1"/>
    <col min="3" max="16384" width="10.875" style="6"/>
  </cols>
  <sheetData>
    <row r="1" spans="2:5" ht="10.5" customHeight="1" x14ac:dyDescent="0.2"/>
    <row r="2" spans="2:5" ht="15.75" x14ac:dyDescent="0.2">
      <c r="B2" s="401" t="s">
        <v>652</v>
      </c>
      <c r="C2" s="401"/>
      <c r="D2" s="401"/>
      <c r="E2" s="401"/>
    </row>
    <row r="3" spans="2:5" ht="9" customHeight="1" x14ac:dyDescent="0.2"/>
    <row r="4" spans="2:5" x14ac:dyDescent="0.2">
      <c r="B4" s="437" t="s">
        <v>281</v>
      </c>
      <c r="C4" s="437" t="s">
        <v>282</v>
      </c>
      <c r="D4" s="437"/>
      <c r="E4" s="437"/>
    </row>
    <row r="5" spans="2:5" ht="25.5" x14ac:dyDescent="0.2">
      <c r="B5" s="416"/>
      <c r="C5" s="110" t="s">
        <v>283</v>
      </c>
      <c r="D5" s="110" t="s">
        <v>284</v>
      </c>
      <c r="E5" s="110" t="s">
        <v>416</v>
      </c>
    </row>
    <row r="6" spans="2:5" ht="15" customHeight="1" x14ac:dyDescent="0.2">
      <c r="B6" s="153" t="s">
        <v>247</v>
      </c>
      <c r="C6" s="169">
        <v>3</v>
      </c>
      <c r="D6" s="169">
        <v>0</v>
      </c>
      <c r="E6" s="169">
        <v>3</v>
      </c>
    </row>
    <row r="7" spans="2:5" ht="15" customHeight="1" x14ac:dyDescent="0.2">
      <c r="B7" s="153" t="s">
        <v>10</v>
      </c>
      <c r="C7" s="169">
        <v>73</v>
      </c>
      <c r="D7" s="169">
        <v>1</v>
      </c>
      <c r="E7" s="169">
        <v>75</v>
      </c>
    </row>
    <row r="8" spans="2:5" ht="15" customHeight="1" x14ac:dyDescent="0.2">
      <c r="B8" s="153" t="s">
        <v>11</v>
      </c>
      <c r="C8" s="169">
        <v>13</v>
      </c>
      <c r="D8" s="169">
        <v>40</v>
      </c>
      <c r="E8" s="169">
        <v>48</v>
      </c>
    </row>
    <row r="9" spans="2:5" ht="15" customHeight="1" x14ac:dyDescent="0.2">
      <c r="B9" s="153" t="s">
        <v>12</v>
      </c>
      <c r="C9" s="169">
        <v>6</v>
      </c>
      <c r="D9" s="169">
        <v>0</v>
      </c>
      <c r="E9" s="169">
        <v>54</v>
      </c>
    </row>
    <row r="10" spans="2:5" ht="15" customHeight="1" x14ac:dyDescent="0.2">
      <c r="B10" s="153" t="s">
        <v>13</v>
      </c>
      <c r="C10" s="169">
        <v>7</v>
      </c>
      <c r="D10" s="169">
        <v>0</v>
      </c>
      <c r="E10" s="169">
        <v>61</v>
      </c>
    </row>
    <row r="11" spans="2:5" ht="15" customHeight="1" x14ac:dyDescent="0.2">
      <c r="B11" s="153" t="s">
        <v>14</v>
      </c>
      <c r="C11" s="169">
        <v>6</v>
      </c>
      <c r="D11" s="169">
        <v>0</v>
      </c>
      <c r="E11" s="169">
        <v>67</v>
      </c>
    </row>
    <row r="12" spans="2:5" ht="15" customHeight="1" x14ac:dyDescent="0.2">
      <c r="B12" s="153" t="s">
        <v>15</v>
      </c>
      <c r="C12" s="169">
        <v>4</v>
      </c>
      <c r="D12" s="169">
        <v>2</v>
      </c>
      <c r="E12" s="169">
        <v>69</v>
      </c>
    </row>
    <row r="13" spans="2:5" ht="15" customHeight="1" x14ac:dyDescent="0.2">
      <c r="B13" s="52" t="s">
        <v>16</v>
      </c>
      <c r="C13" s="67">
        <v>4</v>
      </c>
      <c r="D13" s="67">
        <v>0</v>
      </c>
      <c r="E13" s="67">
        <v>73</v>
      </c>
    </row>
    <row r="14" spans="2:5" ht="15" customHeight="1" x14ac:dyDescent="0.2">
      <c r="B14" s="52" t="s">
        <v>17</v>
      </c>
      <c r="C14" s="67">
        <v>1</v>
      </c>
      <c r="D14" s="67">
        <v>0</v>
      </c>
      <c r="E14" s="67">
        <v>74</v>
      </c>
    </row>
    <row r="15" spans="2:5" ht="15" customHeight="1" x14ac:dyDescent="0.2">
      <c r="B15" s="52" t="s">
        <v>349</v>
      </c>
      <c r="C15" s="67">
        <v>3</v>
      </c>
      <c r="D15" s="67">
        <v>0</v>
      </c>
      <c r="E15" s="67">
        <v>77</v>
      </c>
    </row>
    <row r="16" spans="2:5" ht="15" customHeight="1" x14ac:dyDescent="0.2">
      <c r="B16" s="154" t="s">
        <v>26</v>
      </c>
      <c r="C16" s="92">
        <v>120</v>
      </c>
      <c r="D16" s="92">
        <v>43</v>
      </c>
      <c r="E16" s="92">
        <v>77</v>
      </c>
    </row>
  </sheetData>
  <mergeCells count="3">
    <mergeCell ref="B4:B5"/>
    <mergeCell ref="C4:E4"/>
    <mergeCell ref="B2:E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37CDA-1832-4D42-932B-8A1A5E61405F}">
  <sheetPr codeName="Sheet32">
    <tabColor rgb="FFEE704A"/>
  </sheetPr>
  <dimension ref="B1:H11"/>
  <sheetViews>
    <sheetView showGridLines="0" workbookViewId="0">
      <selection activeCell="B15" sqref="B15"/>
    </sheetView>
  </sheetViews>
  <sheetFormatPr defaultColWidth="8.875" defaultRowHeight="16.5" x14ac:dyDescent="0.3"/>
  <cols>
    <col min="1" max="1" width="1.75" customWidth="1"/>
    <col min="2" max="2" width="17.625" customWidth="1"/>
  </cols>
  <sheetData>
    <row r="1" spans="2:8" ht="9" customHeight="1" x14ac:dyDescent="0.3"/>
    <row r="2" spans="2:8" ht="16.5" customHeight="1" x14ac:dyDescent="0.3">
      <c r="B2" s="401" t="s">
        <v>653</v>
      </c>
      <c r="C2" s="401"/>
      <c r="D2" s="401"/>
      <c r="E2" s="401"/>
      <c r="F2" s="401"/>
      <c r="G2" s="401"/>
      <c r="H2" s="401"/>
    </row>
    <row r="3" spans="2:8" ht="8.25" customHeight="1" x14ac:dyDescent="0.3">
      <c r="B3" s="6"/>
      <c r="C3" s="6"/>
      <c r="D3" s="6"/>
      <c r="E3" s="6"/>
    </row>
    <row r="4" spans="2:8" x14ac:dyDescent="0.3">
      <c r="B4" s="437" t="s">
        <v>182</v>
      </c>
      <c r="C4" s="463" t="s">
        <v>437</v>
      </c>
      <c r="D4" s="464"/>
      <c r="E4" s="464"/>
      <c r="F4" s="464"/>
      <c r="G4" s="464"/>
      <c r="H4" s="464"/>
    </row>
    <row r="5" spans="2:8" ht="76.5" x14ac:dyDescent="0.3">
      <c r="B5" s="416"/>
      <c r="C5" s="168" t="s">
        <v>435</v>
      </c>
      <c r="D5" s="168" t="s">
        <v>436</v>
      </c>
      <c r="E5" s="168" t="s">
        <v>438</v>
      </c>
      <c r="F5" s="168" t="s">
        <v>439</v>
      </c>
      <c r="G5" s="168" t="s">
        <v>440</v>
      </c>
      <c r="H5" s="168" t="s">
        <v>441</v>
      </c>
    </row>
    <row r="6" spans="2:8" ht="17.25" customHeight="1" x14ac:dyDescent="0.3">
      <c r="B6" s="176" t="s">
        <v>11</v>
      </c>
      <c r="C6" s="197" t="s">
        <v>443</v>
      </c>
      <c r="D6" s="197" t="s">
        <v>444</v>
      </c>
      <c r="E6" s="197" t="s">
        <v>445</v>
      </c>
      <c r="F6" s="215">
        <v>100</v>
      </c>
      <c r="G6" s="215">
        <v>4</v>
      </c>
      <c r="H6" s="215">
        <v>11</v>
      </c>
    </row>
    <row r="7" spans="2:8" ht="17.25" customHeight="1" x14ac:dyDescent="0.3">
      <c r="B7" s="176" t="s">
        <v>442</v>
      </c>
      <c r="C7" s="197">
        <v>11</v>
      </c>
      <c r="D7" s="197">
        <v>30</v>
      </c>
      <c r="E7" s="197">
        <v>9</v>
      </c>
      <c r="F7" s="215">
        <v>157</v>
      </c>
      <c r="G7" s="215">
        <v>9</v>
      </c>
      <c r="H7" s="215">
        <v>127</v>
      </c>
    </row>
    <row r="8" spans="2:8" ht="17.25" customHeight="1" x14ac:dyDescent="0.3">
      <c r="B8" s="176" t="s">
        <v>16</v>
      </c>
      <c r="C8" s="197">
        <v>3</v>
      </c>
      <c r="D8" s="197">
        <v>107</v>
      </c>
      <c r="E8" s="197">
        <v>47</v>
      </c>
      <c r="F8" s="215">
        <v>43</v>
      </c>
      <c r="G8" s="215">
        <v>1</v>
      </c>
      <c r="H8" s="215">
        <v>20</v>
      </c>
    </row>
    <row r="9" spans="2:8" ht="17.25" customHeight="1" x14ac:dyDescent="0.3">
      <c r="B9" s="176" t="s">
        <v>17</v>
      </c>
      <c r="C9" s="197">
        <v>2</v>
      </c>
      <c r="D9" s="197">
        <v>18</v>
      </c>
      <c r="E9" s="197">
        <v>0</v>
      </c>
      <c r="F9" s="215">
        <v>14</v>
      </c>
      <c r="G9" s="215">
        <v>23</v>
      </c>
      <c r="H9" s="215">
        <v>71</v>
      </c>
    </row>
    <row r="10" spans="2:8" ht="17.25" customHeight="1" x14ac:dyDescent="0.3">
      <c r="B10" s="176" t="s">
        <v>349</v>
      </c>
      <c r="C10" s="197">
        <v>4</v>
      </c>
      <c r="D10" s="197">
        <v>39</v>
      </c>
      <c r="E10" s="197">
        <v>7</v>
      </c>
      <c r="F10" s="215">
        <v>17</v>
      </c>
      <c r="G10" s="215">
        <v>14</v>
      </c>
      <c r="H10" s="215">
        <v>2</v>
      </c>
    </row>
    <row r="11" spans="2:8" x14ac:dyDescent="0.3">
      <c r="B11" s="154" t="s">
        <v>26</v>
      </c>
      <c r="C11" s="92">
        <v>36</v>
      </c>
      <c r="D11" s="92">
        <v>194</v>
      </c>
      <c r="E11" s="92">
        <v>70</v>
      </c>
      <c r="F11" s="92">
        <v>331</v>
      </c>
      <c r="G11" s="92">
        <v>51</v>
      </c>
      <c r="H11" s="92">
        <v>231</v>
      </c>
    </row>
  </sheetData>
  <mergeCells count="3">
    <mergeCell ref="B4:B5"/>
    <mergeCell ref="C4:H4"/>
    <mergeCell ref="B2:H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7B68E-122E-C149-AC12-DFED44F011DD}">
  <sheetPr codeName="Sheet33">
    <tabColor rgb="FFEE704A"/>
  </sheetPr>
  <dimension ref="B1:F11"/>
  <sheetViews>
    <sheetView showGridLines="0" zoomScaleNormal="100" workbookViewId="0">
      <selection activeCell="D17" sqref="D17"/>
    </sheetView>
  </sheetViews>
  <sheetFormatPr defaultColWidth="10.875" defaultRowHeight="12.75" x14ac:dyDescent="0.2"/>
  <cols>
    <col min="1" max="1" width="1.5" style="6" customWidth="1"/>
    <col min="2" max="2" width="12.875" style="6" customWidth="1"/>
    <col min="3" max="4" width="10.875" style="6"/>
    <col min="5" max="5" width="13.375" style="6" customWidth="1"/>
    <col min="6" max="16384" width="10.875" style="6"/>
  </cols>
  <sheetData>
    <row r="1" spans="2:6" ht="8.25" customHeight="1" x14ac:dyDescent="0.2"/>
    <row r="2" spans="2:6" ht="15.75" x14ac:dyDescent="0.2">
      <c r="B2" s="382" t="s">
        <v>654</v>
      </c>
      <c r="C2" s="382"/>
      <c r="D2" s="382"/>
      <c r="E2" s="382"/>
      <c r="F2" s="382"/>
    </row>
    <row r="3" spans="2:6" ht="7.5" customHeight="1" x14ac:dyDescent="0.2">
      <c r="B3" s="469"/>
      <c r="C3" s="469"/>
      <c r="D3" s="469"/>
      <c r="E3" s="469"/>
      <c r="F3" s="469"/>
    </row>
    <row r="4" spans="2:6" ht="12.95" customHeight="1" x14ac:dyDescent="0.2">
      <c r="B4" s="485" t="s">
        <v>182</v>
      </c>
      <c r="C4" s="487" t="s">
        <v>594</v>
      </c>
      <c r="D4" s="488"/>
      <c r="E4" s="488"/>
      <c r="F4" s="489"/>
    </row>
    <row r="5" spans="2:6" ht="21" customHeight="1" x14ac:dyDescent="0.2">
      <c r="B5" s="486"/>
      <c r="C5" s="200" t="s">
        <v>595</v>
      </c>
      <c r="D5" s="200" t="s">
        <v>596</v>
      </c>
      <c r="E5" s="200" t="s">
        <v>234</v>
      </c>
      <c r="F5" s="200" t="s">
        <v>26</v>
      </c>
    </row>
    <row r="6" spans="2:6" ht="16.5" customHeight="1" x14ac:dyDescent="0.2">
      <c r="B6" s="57" t="s">
        <v>15</v>
      </c>
      <c r="C6" s="66">
        <v>1003</v>
      </c>
      <c r="D6" s="66">
        <v>320</v>
      </c>
      <c r="E6" s="66">
        <v>695</v>
      </c>
      <c r="F6" s="67">
        <v>2018</v>
      </c>
    </row>
    <row r="7" spans="2:6" ht="16.5" customHeight="1" x14ac:dyDescent="0.2">
      <c r="B7" s="57" t="s">
        <v>16</v>
      </c>
      <c r="C7" s="66">
        <v>7694</v>
      </c>
      <c r="D7" s="66">
        <v>2373</v>
      </c>
      <c r="E7" s="66">
        <v>5575</v>
      </c>
      <c r="F7" s="67">
        <v>15642</v>
      </c>
    </row>
    <row r="8" spans="2:6" ht="16.5" customHeight="1" x14ac:dyDescent="0.2">
      <c r="B8" s="57" t="s">
        <v>17</v>
      </c>
      <c r="C8" s="66">
        <v>669</v>
      </c>
      <c r="D8" s="66">
        <v>344</v>
      </c>
      <c r="E8" s="66">
        <v>527</v>
      </c>
      <c r="F8" s="67">
        <v>1540</v>
      </c>
    </row>
    <row r="9" spans="2:6" ht="16.5" customHeight="1" x14ac:dyDescent="0.2">
      <c r="B9" s="57" t="s">
        <v>349</v>
      </c>
      <c r="C9" s="66">
        <v>4625</v>
      </c>
      <c r="D9" s="66">
        <v>885</v>
      </c>
      <c r="E9" s="66">
        <v>1584</v>
      </c>
      <c r="F9" s="67">
        <v>7094</v>
      </c>
    </row>
    <row r="10" spans="2:6" ht="15" customHeight="1" x14ac:dyDescent="0.2">
      <c r="B10" s="95" t="s">
        <v>26</v>
      </c>
      <c r="C10" s="92">
        <v>13991</v>
      </c>
      <c r="D10" s="92">
        <v>3922</v>
      </c>
      <c r="E10" s="92">
        <v>8381</v>
      </c>
      <c r="F10" s="92">
        <v>26294</v>
      </c>
    </row>
    <row r="11" spans="2:6" x14ac:dyDescent="0.2">
      <c r="B11" s="1"/>
      <c r="C11" s="1"/>
      <c r="D11" s="1"/>
      <c r="E11" s="1"/>
      <c r="F11" s="1"/>
    </row>
  </sheetData>
  <mergeCells count="4">
    <mergeCell ref="B2:F2"/>
    <mergeCell ref="B3:F3"/>
    <mergeCell ref="B4:B5"/>
    <mergeCell ref="C4:F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2D381-3EDE-C54C-B2E6-7012D87C76D9}">
  <sheetPr codeName="Sheet34">
    <tabColor rgb="FFEE704A"/>
  </sheetPr>
  <dimension ref="M1:AE36"/>
  <sheetViews>
    <sheetView showGridLines="0" zoomScaleNormal="100" workbookViewId="0">
      <selection activeCell="K35" sqref="K35"/>
    </sheetView>
  </sheetViews>
  <sheetFormatPr defaultColWidth="10.875" defaultRowHeight="12.75" x14ac:dyDescent="0.2"/>
  <cols>
    <col min="1" max="1" width="1.75" style="6" customWidth="1"/>
    <col min="2" max="6" width="8.875" style="6" customWidth="1"/>
    <col min="7" max="7" width="7.125" style="6" customWidth="1"/>
    <col min="8" max="8" width="2.5" style="6" customWidth="1"/>
    <col min="9" max="11" width="8.875" style="6" customWidth="1"/>
    <col min="12" max="12" width="9.75" style="6" customWidth="1"/>
    <col min="13" max="13" width="3.75" style="334" customWidth="1"/>
    <col min="14" max="14" width="3.5" style="6" customWidth="1"/>
    <col min="15" max="15" width="13.125" style="6" customWidth="1"/>
    <col min="16" max="19" width="9" style="6" customWidth="1"/>
    <col min="20" max="21" width="10.125" style="6" customWidth="1"/>
    <col min="22" max="25" width="9.375" style="6" customWidth="1"/>
    <col min="26" max="26" width="10.875" style="6"/>
    <col min="27" max="28" width="9.875" style="6" customWidth="1"/>
    <col min="29" max="16384" width="10.875" style="6"/>
  </cols>
  <sheetData>
    <row r="1" spans="15:29" ht="9" customHeight="1" x14ac:dyDescent="0.2"/>
    <row r="2" spans="15:29" ht="15.75" customHeight="1" x14ac:dyDescent="0.2">
      <c r="O2" s="401" t="s">
        <v>655</v>
      </c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1"/>
      <c r="AC2" s="401"/>
    </row>
    <row r="3" spans="15:29" ht="18.95" customHeight="1" x14ac:dyDescent="0.2">
      <c r="O3" s="491" t="s">
        <v>285</v>
      </c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</row>
    <row r="4" spans="15:29" ht="18" customHeight="1" x14ac:dyDescent="0.2">
      <c r="O4" s="492" t="s">
        <v>286</v>
      </c>
      <c r="P4" s="492" t="s">
        <v>287</v>
      </c>
      <c r="Q4" s="492"/>
      <c r="R4" s="492" t="s">
        <v>288</v>
      </c>
      <c r="S4" s="492"/>
      <c r="T4" s="492" t="s">
        <v>289</v>
      </c>
      <c r="U4" s="492"/>
      <c r="V4" s="492" t="s">
        <v>290</v>
      </c>
      <c r="W4" s="492"/>
      <c r="X4" s="493" t="s">
        <v>335</v>
      </c>
      <c r="Y4" s="494"/>
      <c r="Z4" s="492" t="s">
        <v>291</v>
      </c>
      <c r="AA4" s="492" t="s">
        <v>292</v>
      </c>
      <c r="AB4" s="492"/>
      <c r="AC4" s="490" t="s">
        <v>591</v>
      </c>
    </row>
    <row r="5" spans="15:29" ht="24" customHeight="1" x14ac:dyDescent="0.2">
      <c r="O5" s="492"/>
      <c r="P5" s="492"/>
      <c r="Q5" s="492"/>
      <c r="R5" s="492"/>
      <c r="S5" s="492"/>
      <c r="T5" s="492"/>
      <c r="U5" s="492"/>
      <c r="V5" s="492"/>
      <c r="W5" s="492"/>
      <c r="X5" s="495"/>
      <c r="Y5" s="496"/>
      <c r="Z5" s="492"/>
      <c r="AA5" s="492"/>
      <c r="AB5" s="492"/>
      <c r="AC5" s="490"/>
    </row>
    <row r="6" spans="15:29" ht="24.75" customHeight="1" x14ac:dyDescent="0.2">
      <c r="O6" s="497"/>
      <c r="P6" s="100" t="s">
        <v>293</v>
      </c>
      <c r="Q6" s="100" t="s">
        <v>294</v>
      </c>
      <c r="R6" s="100" t="s">
        <v>293</v>
      </c>
      <c r="S6" s="100" t="s">
        <v>294</v>
      </c>
      <c r="T6" s="100" t="s">
        <v>293</v>
      </c>
      <c r="U6" s="100" t="s">
        <v>294</v>
      </c>
      <c r="V6" s="100" t="s">
        <v>293</v>
      </c>
      <c r="W6" s="100" t="s">
        <v>294</v>
      </c>
      <c r="X6" s="100" t="s">
        <v>293</v>
      </c>
      <c r="Y6" s="100" t="s">
        <v>294</v>
      </c>
      <c r="Z6" s="172" t="s">
        <v>417</v>
      </c>
      <c r="AA6" s="173" t="s">
        <v>590</v>
      </c>
      <c r="AB6" s="173" t="s">
        <v>418</v>
      </c>
      <c r="AC6" s="490"/>
    </row>
    <row r="7" spans="15:29" ht="15" customHeight="1" x14ac:dyDescent="0.2">
      <c r="O7" s="186" t="s">
        <v>11</v>
      </c>
      <c r="P7" s="169">
        <v>173</v>
      </c>
      <c r="Q7" s="169" t="s">
        <v>19</v>
      </c>
      <c r="R7" s="169">
        <v>114</v>
      </c>
      <c r="S7" s="169">
        <v>169</v>
      </c>
      <c r="T7" s="169">
        <v>1266445</v>
      </c>
      <c r="U7" s="169">
        <v>230</v>
      </c>
      <c r="V7" s="169">
        <v>1955230</v>
      </c>
      <c r="W7" s="169">
        <v>316</v>
      </c>
      <c r="X7" s="169">
        <v>4114988</v>
      </c>
      <c r="Y7" s="169">
        <v>16224</v>
      </c>
      <c r="Z7" s="169">
        <v>15148</v>
      </c>
      <c r="AA7" s="169">
        <v>13799</v>
      </c>
      <c r="AB7" s="238">
        <v>48428</v>
      </c>
      <c r="AC7" s="238">
        <v>54</v>
      </c>
    </row>
    <row r="8" spans="15:29" ht="15" customHeight="1" x14ac:dyDescent="0.2">
      <c r="O8" s="186" t="s">
        <v>295</v>
      </c>
      <c r="P8" s="169">
        <v>209</v>
      </c>
      <c r="Q8" s="169" t="s">
        <v>19</v>
      </c>
      <c r="R8" s="169">
        <v>160</v>
      </c>
      <c r="S8" s="169">
        <v>231</v>
      </c>
      <c r="T8" s="169">
        <v>2531930</v>
      </c>
      <c r="U8" s="169">
        <v>570</v>
      </c>
      <c r="V8" s="169">
        <v>3911146</v>
      </c>
      <c r="W8" s="169">
        <v>52766</v>
      </c>
      <c r="X8" s="169">
        <v>4910552</v>
      </c>
      <c r="Y8" s="169">
        <v>20455</v>
      </c>
      <c r="Z8" s="169">
        <v>23565</v>
      </c>
      <c r="AA8" s="169">
        <v>22363</v>
      </c>
      <c r="AB8" s="238">
        <v>73706</v>
      </c>
      <c r="AC8" s="238">
        <v>374</v>
      </c>
    </row>
    <row r="9" spans="15:29" ht="15" customHeight="1" x14ac:dyDescent="0.2">
      <c r="O9" s="186" t="s">
        <v>296</v>
      </c>
      <c r="P9" s="169">
        <v>226</v>
      </c>
      <c r="Q9" s="169" t="s">
        <v>19</v>
      </c>
      <c r="R9" s="169">
        <v>218</v>
      </c>
      <c r="S9" s="169">
        <v>297</v>
      </c>
      <c r="T9" s="169">
        <v>2737049</v>
      </c>
      <c r="U9" s="169">
        <v>1764</v>
      </c>
      <c r="V9" s="169">
        <v>4421280</v>
      </c>
      <c r="W9" s="169">
        <v>86766</v>
      </c>
      <c r="X9" s="169">
        <v>5625318</v>
      </c>
      <c r="Y9" s="169">
        <v>28016</v>
      </c>
      <c r="Z9" s="169">
        <v>32177</v>
      </c>
      <c r="AA9" s="169">
        <v>35621</v>
      </c>
      <c r="AB9" s="238">
        <v>83686</v>
      </c>
      <c r="AC9" s="238">
        <v>586</v>
      </c>
    </row>
    <row r="10" spans="15:29" ht="15" customHeight="1" x14ac:dyDescent="0.2">
      <c r="O10" s="186" t="s">
        <v>297</v>
      </c>
      <c r="P10" s="169">
        <v>246</v>
      </c>
      <c r="Q10" s="169" t="s">
        <v>19</v>
      </c>
      <c r="R10" s="169">
        <v>321</v>
      </c>
      <c r="S10" s="169">
        <v>408</v>
      </c>
      <c r="T10" s="169">
        <v>2926030</v>
      </c>
      <c r="U10" s="169">
        <v>2121</v>
      </c>
      <c r="V10" s="169">
        <v>4803931</v>
      </c>
      <c r="W10" s="169">
        <v>125526</v>
      </c>
      <c r="X10" s="169">
        <v>6919463</v>
      </c>
      <c r="Y10" s="169">
        <v>32038</v>
      </c>
      <c r="Z10" s="169">
        <v>48551</v>
      </c>
      <c r="AA10" s="169">
        <v>68766</v>
      </c>
      <c r="AB10" s="238">
        <v>93852</v>
      </c>
      <c r="AC10" s="238">
        <v>82824</v>
      </c>
    </row>
    <row r="11" spans="15:29" ht="15" customHeight="1" x14ac:dyDescent="0.2">
      <c r="O11" s="187" t="s">
        <v>298</v>
      </c>
      <c r="P11" s="169">
        <v>267</v>
      </c>
      <c r="Q11" s="169" t="s">
        <v>19</v>
      </c>
      <c r="R11" s="169">
        <v>381</v>
      </c>
      <c r="S11" s="169">
        <v>543</v>
      </c>
      <c r="T11" s="169">
        <v>6551739</v>
      </c>
      <c r="U11" s="169">
        <v>6191</v>
      </c>
      <c r="V11" s="169">
        <v>9417317</v>
      </c>
      <c r="W11" s="169">
        <v>167719</v>
      </c>
      <c r="X11" s="169">
        <v>7873689</v>
      </c>
      <c r="Y11" s="169">
        <v>31910</v>
      </c>
      <c r="Z11" s="169">
        <v>73332</v>
      </c>
      <c r="AA11" s="169">
        <v>109726</v>
      </c>
      <c r="AB11" s="238">
        <v>118428</v>
      </c>
      <c r="AC11" s="238">
        <v>240075</v>
      </c>
    </row>
    <row r="12" spans="15:29" ht="15" customHeight="1" x14ac:dyDescent="0.2">
      <c r="O12" s="187" t="s">
        <v>299</v>
      </c>
      <c r="P12" s="169">
        <v>269</v>
      </c>
      <c r="Q12" s="169" t="s">
        <v>19</v>
      </c>
      <c r="R12" s="169">
        <v>456</v>
      </c>
      <c r="S12" s="169">
        <v>574</v>
      </c>
      <c r="T12" s="169">
        <v>7464854</v>
      </c>
      <c r="U12" s="169">
        <v>8336</v>
      </c>
      <c r="V12" s="169">
        <v>10721829</v>
      </c>
      <c r="W12" s="169">
        <v>204568</v>
      </c>
      <c r="X12" s="169">
        <v>9855538</v>
      </c>
      <c r="Y12" s="169">
        <v>33151</v>
      </c>
      <c r="Z12" s="169">
        <v>106840</v>
      </c>
      <c r="AA12" s="169">
        <v>149533</v>
      </c>
      <c r="AB12" s="238">
        <v>299294</v>
      </c>
      <c r="AC12" s="238">
        <v>338585</v>
      </c>
    </row>
    <row r="13" spans="15:29" ht="15" customHeight="1" x14ac:dyDescent="0.2">
      <c r="O13" s="187" t="s">
        <v>300</v>
      </c>
      <c r="P13" s="169">
        <v>276</v>
      </c>
      <c r="Q13" s="169" t="s">
        <v>19</v>
      </c>
      <c r="R13" s="169">
        <v>548</v>
      </c>
      <c r="S13" s="169">
        <v>635</v>
      </c>
      <c r="T13" s="169">
        <v>8228576</v>
      </c>
      <c r="U13" s="169">
        <v>8979</v>
      </c>
      <c r="V13" s="169">
        <v>12126772</v>
      </c>
      <c r="W13" s="169">
        <v>206957</v>
      </c>
      <c r="X13" s="169">
        <v>12299081</v>
      </c>
      <c r="Y13" s="169">
        <v>34374</v>
      </c>
      <c r="Z13" s="169">
        <v>120896</v>
      </c>
      <c r="AA13" s="169">
        <v>186091</v>
      </c>
      <c r="AB13" s="238">
        <v>373678</v>
      </c>
      <c r="AC13" s="238">
        <v>427226</v>
      </c>
    </row>
    <row r="14" spans="15:29" x14ac:dyDescent="0.2">
      <c r="O14" s="188" t="s">
        <v>419</v>
      </c>
      <c r="P14" s="189">
        <v>284</v>
      </c>
      <c r="Q14" s="190" t="s">
        <v>19</v>
      </c>
      <c r="R14" s="189">
        <v>587</v>
      </c>
      <c r="S14" s="189">
        <v>654</v>
      </c>
      <c r="T14" s="189">
        <v>8572919</v>
      </c>
      <c r="U14" s="189">
        <v>9024</v>
      </c>
      <c r="V14" s="189">
        <v>13666166</v>
      </c>
      <c r="W14" s="189">
        <v>253955</v>
      </c>
      <c r="X14" s="189">
        <v>12875496</v>
      </c>
      <c r="Y14" s="189">
        <v>35803</v>
      </c>
      <c r="Z14" s="189">
        <v>129839</v>
      </c>
      <c r="AA14" s="189">
        <v>215015</v>
      </c>
      <c r="AB14" s="190">
        <v>451935</v>
      </c>
      <c r="AC14" s="189">
        <v>435774</v>
      </c>
    </row>
    <row r="15" spans="15:29" x14ac:dyDescent="0.2">
      <c r="O15" s="6" t="s">
        <v>420</v>
      </c>
    </row>
    <row r="20" spans="15:31" ht="16.5" x14ac:dyDescent="0.3">
      <c r="O20" s="329"/>
      <c r="P20" s="329"/>
      <c r="Q20" s="329"/>
      <c r="R20" s="329"/>
      <c r="S20" s="329"/>
      <c r="T20" s="329"/>
      <c r="U20" s="329"/>
      <c r="V20" s="329"/>
      <c r="W20" s="329"/>
      <c r="X20" s="330"/>
      <c r="Y20" s="329"/>
      <c r="Z20" s="329"/>
      <c r="AA20" s="329"/>
      <c r="AB20" s="329"/>
      <c r="AC20" s="329"/>
      <c r="AD20" s="329"/>
      <c r="AE20" s="329"/>
    </row>
    <row r="21" spans="15:31" x14ac:dyDescent="0.2"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</row>
    <row r="22" spans="15:31" x14ac:dyDescent="0.2"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29"/>
    </row>
    <row r="23" spans="15:31" ht="12.75" customHeight="1" x14ac:dyDescent="0.2">
      <c r="O23" s="284" t="s">
        <v>286</v>
      </c>
      <c r="P23" s="386" t="s">
        <v>287</v>
      </c>
      <c r="Q23" s="386"/>
      <c r="R23" s="386" t="s">
        <v>288</v>
      </c>
      <c r="S23" s="386"/>
      <c r="T23" s="386" t="s">
        <v>289</v>
      </c>
      <c r="U23" s="386"/>
      <c r="V23" s="386" t="s">
        <v>290</v>
      </c>
      <c r="W23" s="386"/>
      <c r="X23" s="329"/>
      <c r="Y23" s="386" t="s">
        <v>335</v>
      </c>
      <c r="Z23" s="386"/>
      <c r="AA23" s="386" t="s">
        <v>291</v>
      </c>
      <c r="AB23" s="386" t="s">
        <v>292</v>
      </c>
      <c r="AC23" s="386"/>
      <c r="AD23" s="386" t="s">
        <v>591</v>
      </c>
      <c r="AE23" s="329"/>
    </row>
    <row r="24" spans="15:31" x14ac:dyDescent="0.2">
      <c r="O24" s="284"/>
      <c r="P24" s="386"/>
      <c r="Q24" s="386"/>
      <c r="R24" s="386"/>
      <c r="S24" s="386"/>
      <c r="T24" s="386"/>
      <c r="U24" s="386"/>
      <c r="V24" s="386"/>
      <c r="W24" s="386"/>
      <c r="X24" s="329"/>
      <c r="Y24" s="386"/>
      <c r="Z24" s="386"/>
      <c r="AA24" s="386"/>
      <c r="AB24" s="386"/>
      <c r="AC24" s="386"/>
      <c r="AD24" s="386"/>
      <c r="AE24" s="329"/>
    </row>
    <row r="25" spans="15:31" ht="38.25" x14ac:dyDescent="0.2">
      <c r="O25" s="284" t="s">
        <v>286</v>
      </c>
      <c r="P25" s="325" t="s">
        <v>293</v>
      </c>
      <c r="Q25" s="325" t="s">
        <v>294</v>
      </c>
      <c r="R25" s="325" t="s">
        <v>293</v>
      </c>
      <c r="S25" s="325" t="s">
        <v>294</v>
      </c>
      <c r="T25" s="325" t="s">
        <v>293</v>
      </c>
      <c r="U25" s="325" t="s">
        <v>294</v>
      </c>
      <c r="V25" s="325" t="s">
        <v>293</v>
      </c>
      <c r="W25" s="325" t="s">
        <v>294</v>
      </c>
      <c r="X25" s="331" t="s">
        <v>656</v>
      </c>
      <c r="Y25" s="325" t="s">
        <v>293</v>
      </c>
      <c r="Z25" s="325" t="s">
        <v>294</v>
      </c>
      <c r="AA25" s="284" t="s">
        <v>417</v>
      </c>
      <c r="AB25" s="325" t="s">
        <v>590</v>
      </c>
      <c r="AC25" s="325" t="s">
        <v>418</v>
      </c>
      <c r="AD25" s="386"/>
      <c r="AE25" s="329"/>
    </row>
    <row r="26" spans="15:31" x14ac:dyDescent="0.2">
      <c r="O26" s="293" t="s">
        <v>11</v>
      </c>
      <c r="P26" s="276">
        <v>173</v>
      </c>
      <c r="Q26" s="276" t="s">
        <v>19</v>
      </c>
      <c r="R26" s="276">
        <v>114</v>
      </c>
      <c r="S26" s="276">
        <v>169</v>
      </c>
      <c r="T26" s="276">
        <v>1266445</v>
      </c>
      <c r="U26" s="276">
        <v>230</v>
      </c>
      <c r="V26" s="276">
        <v>1955230</v>
      </c>
      <c r="W26" s="276">
        <v>316</v>
      </c>
      <c r="X26" s="329">
        <f>+V26+W26</f>
        <v>1955546</v>
      </c>
      <c r="Y26" s="276">
        <v>4114988</v>
      </c>
      <c r="Z26" s="276">
        <v>16224</v>
      </c>
      <c r="AA26" s="276">
        <v>15148</v>
      </c>
      <c r="AB26" s="276">
        <v>13799</v>
      </c>
      <c r="AC26" s="276">
        <v>48428</v>
      </c>
      <c r="AD26" s="276">
        <v>54</v>
      </c>
      <c r="AE26" s="329"/>
    </row>
    <row r="27" spans="15:31" x14ac:dyDescent="0.2">
      <c r="O27" s="293" t="s">
        <v>295</v>
      </c>
      <c r="P27" s="276">
        <v>209</v>
      </c>
      <c r="Q27" s="276" t="s">
        <v>19</v>
      </c>
      <c r="R27" s="276">
        <v>160</v>
      </c>
      <c r="S27" s="276">
        <v>231</v>
      </c>
      <c r="T27" s="276">
        <v>2531930</v>
      </c>
      <c r="U27" s="276">
        <v>570</v>
      </c>
      <c r="V27" s="276">
        <v>3911146</v>
      </c>
      <c r="W27" s="276">
        <v>52766</v>
      </c>
      <c r="X27" s="329">
        <f t="shared" ref="X27:X33" si="0">+V27+W27</f>
        <v>3963912</v>
      </c>
      <c r="Y27" s="276">
        <v>4910552</v>
      </c>
      <c r="Z27" s="276">
        <v>20455</v>
      </c>
      <c r="AA27" s="276">
        <v>23565</v>
      </c>
      <c r="AB27" s="276">
        <v>22363</v>
      </c>
      <c r="AC27" s="276">
        <v>73706</v>
      </c>
      <c r="AD27" s="276">
        <v>374</v>
      </c>
      <c r="AE27" s="329"/>
    </row>
    <row r="28" spans="15:31" x14ac:dyDescent="0.2">
      <c r="O28" s="293" t="s">
        <v>296</v>
      </c>
      <c r="P28" s="276">
        <v>226</v>
      </c>
      <c r="Q28" s="276" t="s">
        <v>19</v>
      </c>
      <c r="R28" s="276">
        <v>218</v>
      </c>
      <c r="S28" s="276">
        <v>297</v>
      </c>
      <c r="T28" s="276">
        <v>2737049</v>
      </c>
      <c r="U28" s="276">
        <v>1764</v>
      </c>
      <c r="V28" s="276">
        <v>4421280</v>
      </c>
      <c r="W28" s="276">
        <v>86766</v>
      </c>
      <c r="X28" s="329">
        <f t="shared" si="0"/>
        <v>4508046</v>
      </c>
      <c r="Y28" s="276">
        <v>5625318</v>
      </c>
      <c r="Z28" s="276">
        <v>28016</v>
      </c>
      <c r="AA28" s="276">
        <v>32177</v>
      </c>
      <c r="AB28" s="276">
        <v>35621</v>
      </c>
      <c r="AC28" s="276">
        <v>83686</v>
      </c>
      <c r="AD28" s="276">
        <v>586</v>
      </c>
      <c r="AE28" s="329"/>
    </row>
    <row r="29" spans="15:31" x14ac:dyDescent="0.2">
      <c r="O29" s="293" t="s">
        <v>297</v>
      </c>
      <c r="P29" s="276">
        <v>246</v>
      </c>
      <c r="Q29" s="276" t="s">
        <v>19</v>
      </c>
      <c r="R29" s="276">
        <v>321</v>
      </c>
      <c r="S29" s="276">
        <v>408</v>
      </c>
      <c r="T29" s="276">
        <v>2926030</v>
      </c>
      <c r="U29" s="276">
        <v>2121</v>
      </c>
      <c r="V29" s="276">
        <v>4803931</v>
      </c>
      <c r="W29" s="276">
        <v>125526</v>
      </c>
      <c r="X29" s="329">
        <f t="shared" si="0"/>
        <v>4929457</v>
      </c>
      <c r="Y29" s="276">
        <v>6919463</v>
      </c>
      <c r="Z29" s="276">
        <v>32038</v>
      </c>
      <c r="AA29" s="276">
        <v>48551</v>
      </c>
      <c r="AB29" s="276">
        <v>68766</v>
      </c>
      <c r="AC29" s="276">
        <v>93852</v>
      </c>
      <c r="AD29" s="276">
        <v>82824</v>
      </c>
      <c r="AE29" s="329"/>
    </row>
    <row r="30" spans="15:31" x14ac:dyDescent="0.2">
      <c r="O30" s="328" t="s">
        <v>298</v>
      </c>
      <c r="P30" s="276">
        <v>267</v>
      </c>
      <c r="Q30" s="276" t="s">
        <v>19</v>
      </c>
      <c r="R30" s="276">
        <v>381</v>
      </c>
      <c r="S30" s="276">
        <v>543</v>
      </c>
      <c r="T30" s="276">
        <v>6551739</v>
      </c>
      <c r="U30" s="276">
        <v>6191</v>
      </c>
      <c r="V30" s="276">
        <v>9417317</v>
      </c>
      <c r="W30" s="276">
        <v>167719</v>
      </c>
      <c r="X30" s="329">
        <f t="shared" si="0"/>
        <v>9585036</v>
      </c>
      <c r="Y30" s="276">
        <v>7873689</v>
      </c>
      <c r="Z30" s="276">
        <v>31910</v>
      </c>
      <c r="AA30" s="276">
        <v>73332</v>
      </c>
      <c r="AB30" s="276">
        <v>109726</v>
      </c>
      <c r="AC30" s="276">
        <v>118428</v>
      </c>
      <c r="AD30" s="276">
        <v>240075</v>
      </c>
      <c r="AE30" s="329"/>
    </row>
    <row r="31" spans="15:31" x14ac:dyDescent="0.2">
      <c r="O31" s="328" t="s">
        <v>299</v>
      </c>
      <c r="P31" s="276">
        <v>269</v>
      </c>
      <c r="Q31" s="276" t="s">
        <v>19</v>
      </c>
      <c r="R31" s="276">
        <v>456</v>
      </c>
      <c r="S31" s="276">
        <v>574</v>
      </c>
      <c r="T31" s="276">
        <v>7464854</v>
      </c>
      <c r="U31" s="276">
        <v>8336</v>
      </c>
      <c r="V31" s="276">
        <v>10721829</v>
      </c>
      <c r="W31" s="276">
        <v>204568</v>
      </c>
      <c r="X31" s="329">
        <f t="shared" si="0"/>
        <v>10926397</v>
      </c>
      <c r="Y31" s="276">
        <v>9855538</v>
      </c>
      <c r="Z31" s="276">
        <v>33151</v>
      </c>
      <c r="AA31" s="276">
        <v>106840</v>
      </c>
      <c r="AB31" s="276">
        <v>149533</v>
      </c>
      <c r="AC31" s="276">
        <v>299294</v>
      </c>
      <c r="AD31" s="276">
        <v>338585</v>
      </c>
      <c r="AE31" s="329"/>
    </row>
    <row r="32" spans="15:31" x14ac:dyDescent="0.2">
      <c r="O32" s="328" t="s">
        <v>300</v>
      </c>
      <c r="P32" s="276">
        <v>276</v>
      </c>
      <c r="Q32" s="276" t="s">
        <v>19</v>
      </c>
      <c r="R32" s="276">
        <v>548</v>
      </c>
      <c r="S32" s="276">
        <v>635</v>
      </c>
      <c r="T32" s="276">
        <v>8228576</v>
      </c>
      <c r="U32" s="276">
        <v>8979</v>
      </c>
      <c r="V32" s="276">
        <v>12126772</v>
      </c>
      <c r="W32" s="276">
        <v>206957</v>
      </c>
      <c r="X32" s="329">
        <f t="shared" si="0"/>
        <v>12333729</v>
      </c>
      <c r="Y32" s="276">
        <v>12299081</v>
      </c>
      <c r="Z32" s="276">
        <v>34374</v>
      </c>
      <c r="AA32" s="276">
        <v>120896</v>
      </c>
      <c r="AB32" s="276">
        <v>186091</v>
      </c>
      <c r="AC32" s="276">
        <v>373678</v>
      </c>
      <c r="AD32" s="276">
        <v>427226</v>
      </c>
      <c r="AE32" s="329"/>
    </row>
    <row r="33" spans="15:31" x14ac:dyDescent="0.2">
      <c r="O33" s="328" t="s">
        <v>419</v>
      </c>
      <c r="P33" s="329">
        <v>284</v>
      </c>
      <c r="Q33" s="332" t="s">
        <v>19</v>
      </c>
      <c r="R33" s="329">
        <v>587</v>
      </c>
      <c r="S33" s="329">
        <v>654</v>
      </c>
      <c r="T33" s="329">
        <v>8572919</v>
      </c>
      <c r="U33" s="329">
        <v>9024</v>
      </c>
      <c r="V33" s="329">
        <v>13666166</v>
      </c>
      <c r="W33" s="329">
        <v>253955</v>
      </c>
      <c r="X33" s="329">
        <f t="shared" si="0"/>
        <v>13920121</v>
      </c>
      <c r="Y33" s="329">
        <v>12875496</v>
      </c>
      <c r="Z33" s="329">
        <v>35803</v>
      </c>
      <c r="AA33" s="329">
        <v>129839</v>
      </c>
      <c r="AB33" s="329">
        <v>215015</v>
      </c>
      <c r="AC33" s="332">
        <v>451935</v>
      </c>
      <c r="AD33" s="329">
        <v>435774</v>
      </c>
      <c r="AE33" s="329"/>
    </row>
    <row r="34" spans="15:31" x14ac:dyDescent="0.2"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</row>
    <row r="35" spans="15:31" x14ac:dyDescent="0.2"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</row>
    <row r="36" spans="15:31" x14ac:dyDescent="0.2"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</row>
  </sheetData>
  <mergeCells count="19">
    <mergeCell ref="AC4:AC6"/>
    <mergeCell ref="O3:AC3"/>
    <mergeCell ref="O2:AC2"/>
    <mergeCell ref="V4:W5"/>
    <mergeCell ref="Y23:Z24"/>
    <mergeCell ref="AA23:AA24"/>
    <mergeCell ref="AB23:AC24"/>
    <mergeCell ref="Z4:Z5"/>
    <mergeCell ref="AA4:AB5"/>
    <mergeCell ref="X4:Y5"/>
    <mergeCell ref="O4:O6"/>
    <mergeCell ref="P4:Q5"/>
    <mergeCell ref="R4:S5"/>
    <mergeCell ref="T4:U5"/>
    <mergeCell ref="AD23:AD25"/>
    <mergeCell ref="P23:Q24"/>
    <mergeCell ref="R23:S24"/>
    <mergeCell ref="T23:U24"/>
    <mergeCell ref="V23:W24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CDC12-C96F-694A-816C-E286F0C275C3}">
  <sheetPr codeName="Sheet35">
    <tabColor rgb="FFEE704A"/>
  </sheetPr>
  <dimension ref="B2:F21"/>
  <sheetViews>
    <sheetView showGridLines="0" zoomScaleNormal="100" workbookViewId="0">
      <selection activeCell="C26" sqref="C26"/>
    </sheetView>
  </sheetViews>
  <sheetFormatPr defaultColWidth="10.875" defaultRowHeight="12.75" x14ac:dyDescent="0.2"/>
  <cols>
    <col min="1" max="1" width="2.25" style="6" customWidth="1"/>
    <col min="2" max="2" width="35.875" style="6" customWidth="1"/>
    <col min="3" max="16384" width="10.875" style="6"/>
  </cols>
  <sheetData>
    <row r="2" spans="2:6" ht="15.75" x14ac:dyDescent="0.2">
      <c r="B2" s="382" t="s">
        <v>657</v>
      </c>
      <c r="C2" s="382"/>
      <c r="D2" s="382"/>
      <c r="E2" s="382"/>
      <c r="F2" s="382"/>
    </row>
    <row r="3" spans="2:6" ht="12" customHeight="1" x14ac:dyDescent="0.2">
      <c r="B3" s="469" t="s">
        <v>0</v>
      </c>
      <c r="C3" s="469"/>
      <c r="D3" s="469"/>
      <c r="E3" s="469"/>
      <c r="F3" s="469"/>
    </row>
    <row r="4" spans="2:6" x14ac:dyDescent="0.2">
      <c r="B4" s="485" t="s">
        <v>301</v>
      </c>
      <c r="C4" s="485" t="s">
        <v>302</v>
      </c>
      <c r="D4" s="485"/>
      <c r="E4" s="485"/>
      <c r="F4" s="485" t="s">
        <v>26</v>
      </c>
    </row>
    <row r="5" spans="2:6" ht="41.1" customHeight="1" x14ac:dyDescent="0.2">
      <c r="B5" s="486"/>
      <c r="C5" s="155" t="s">
        <v>303</v>
      </c>
      <c r="D5" s="155" t="s">
        <v>304</v>
      </c>
      <c r="E5" s="155" t="s">
        <v>305</v>
      </c>
      <c r="F5" s="486"/>
    </row>
    <row r="6" spans="2:6" ht="15" customHeight="1" x14ac:dyDescent="0.2">
      <c r="B6" s="64" t="s">
        <v>306</v>
      </c>
      <c r="C6" s="66">
        <v>53</v>
      </c>
      <c r="D6" s="66">
        <v>12</v>
      </c>
      <c r="E6" s="66">
        <v>12</v>
      </c>
      <c r="F6" s="67">
        <v>77</v>
      </c>
    </row>
    <row r="7" spans="2:6" ht="15" customHeight="1" x14ac:dyDescent="0.2">
      <c r="B7" s="64" t="s">
        <v>307</v>
      </c>
      <c r="C7" s="66">
        <v>1189</v>
      </c>
      <c r="D7" s="66">
        <v>187</v>
      </c>
      <c r="E7" s="66">
        <v>144</v>
      </c>
      <c r="F7" s="67">
        <v>1520</v>
      </c>
    </row>
    <row r="8" spans="2:6" ht="15" customHeight="1" x14ac:dyDescent="0.2">
      <c r="B8" s="64" t="s">
        <v>308</v>
      </c>
      <c r="C8" s="66">
        <v>0</v>
      </c>
      <c r="D8" s="66">
        <v>0</v>
      </c>
      <c r="E8" s="66">
        <v>153</v>
      </c>
      <c r="F8" s="67">
        <v>153</v>
      </c>
    </row>
    <row r="9" spans="2:6" ht="15" customHeight="1" x14ac:dyDescent="0.2">
      <c r="B9" s="64" t="s">
        <v>309</v>
      </c>
      <c r="C9" s="66">
        <v>133</v>
      </c>
      <c r="D9" s="66">
        <v>37</v>
      </c>
      <c r="E9" s="66">
        <v>45</v>
      </c>
      <c r="F9" s="67">
        <v>215</v>
      </c>
    </row>
    <row r="10" spans="2:6" ht="15" customHeight="1" x14ac:dyDescent="0.2">
      <c r="B10" s="64" t="s">
        <v>310</v>
      </c>
      <c r="C10" s="66">
        <v>19</v>
      </c>
      <c r="D10" s="66">
        <v>15</v>
      </c>
      <c r="E10" s="66">
        <v>236</v>
      </c>
      <c r="F10" s="67">
        <v>270</v>
      </c>
    </row>
    <row r="11" spans="2:6" ht="15" customHeight="1" x14ac:dyDescent="0.2">
      <c r="B11" s="64" t="s">
        <v>311</v>
      </c>
      <c r="C11" s="66" t="s">
        <v>19</v>
      </c>
      <c r="D11" s="66" t="s">
        <v>19</v>
      </c>
      <c r="E11" s="66">
        <v>745</v>
      </c>
      <c r="F11" s="67">
        <v>745</v>
      </c>
    </row>
    <row r="12" spans="2:6" ht="15" customHeight="1" x14ac:dyDescent="0.2">
      <c r="B12" s="64" t="s">
        <v>312</v>
      </c>
      <c r="C12" s="66">
        <v>272</v>
      </c>
      <c r="D12" s="66">
        <v>48</v>
      </c>
      <c r="E12" s="66">
        <v>65</v>
      </c>
      <c r="F12" s="67">
        <v>385</v>
      </c>
    </row>
    <row r="13" spans="2:6" ht="15" customHeight="1" x14ac:dyDescent="0.2">
      <c r="B13" s="64" t="s">
        <v>313</v>
      </c>
      <c r="C13" s="66">
        <v>189</v>
      </c>
      <c r="D13" s="66">
        <v>57</v>
      </c>
      <c r="E13" s="66" t="s">
        <v>19</v>
      </c>
      <c r="F13" s="67">
        <v>246</v>
      </c>
    </row>
    <row r="14" spans="2:6" ht="15" customHeight="1" x14ac:dyDescent="0.2">
      <c r="B14" s="64" t="s">
        <v>314</v>
      </c>
      <c r="C14" s="66" t="s">
        <v>19</v>
      </c>
      <c r="D14" s="66" t="s">
        <v>19</v>
      </c>
      <c r="E14" s="66">
        <v>2</v>
      </c>
      <c r="F14" s="67">
        <v>2</v>
      </c>
    </row>
    <row r="15" spans="2:6" ht="15" customHeight="1" x14ac:dyDescent="0.2">
      <c r="B15" s="64" t="s">
        <v>315</v>
      </c>
      <c r="C15" s="70">
        <v>59</v>
      </c>
      <c r="D15" s="70">
        <v>19</v>
      </c>
      <c r="E15" s="70">
        <v>1</v>
      </c>
      <c r="F15" s="67">
        <v>79</v>
      </c>
    </row>
    <row r="16" spans="2:6" ht="15" customHeight="1" x14ac:dyDescent="0.2">
      <c r="B16" s="64" t="s">
        <v>316</v>
      </c>
      <c r="C16" s="66">
        <v>13</v>
      </c>
      <c r="D16" s="66">
        <v>5</v>
      </c>
      <c r="E16" s="70">
        <v>25</v>
      </c>
      <c r="F16" s="67">
        <v>43</v>
      </c>
    </row>
    <row r="17" spans="2:6" ht="15" customHeight="1" x14ac:dyDescent="0.2">
      <c r="B17" s="57" t="s">
        <v>317</v>
      </c>
      <c r="C17" s="169">
        <v>0</v>
      </c>
      <c r="D17" s="169">
        <v>0</v>
      </c>
      <c r="E17" s="169">
        <v>2</v>
      </c>
      <c r="F17" s="169">
        <v>2</v>
      </c>
    </row>
    <row r="18" spans="2:6" ht="15" customHeight="1" x14ac:dyDescent="0.2">
      <c r="B18" s="57" t="s">
        <v>318</v>
      </c>
      <c r="C18" s="169">
        <v>1</v>
      </c>
      <c r="D18" s="169">
        <v>2</v>
      </c>
      <c r="E18" s="169">
        <v>5</v>
      </c>
      <c r="F18" s="169">
        <v>8</v>
      </c>
    </row>
    <row r="19" spans="2:6" ht="15" customHeight="1" x14ac:dyDescent="0.2">
      <c r="B19" s="57" t="s">
        <v>319</v>
      </c>
      <c r="C19" s="169">
        <v>0</v>
      </c>
      <c r="D19" s="169">
        <v>0</v>
      </c>
      <c r="E19" s="169">
        <v>2</v>
      </c>
      <c r="F19" s="169">
        <v>2</v>
      </c>
    </row>
    <row r="20" spans="2:6" ht="15" customHeight="1" x14ac:dyDescent="0.2">
      <c r="B20" s="95" t="s">
        <v>26</v>
      </c>
      <c r="C20" s="92">
        <v>1928</v>
      </c>
      <c r="D20" s="92">
        <v>382</v>
      </c>
      <c r="E20" s="92">
        <v>1437</v>
      </c>
      <c r="F20" s="92">
        <v>3747</v>
      </c>
    </row>
    <row r="21" spans="2:6" x14ac:dyDescent="0.2">
      <c r="B21" s="1"/>
      <c r="C21" s="1"/>
      <c r="D21" s="1"/>
      <c r="E21" s="1"/>
      <c r="F21" s="1"/>
    </row>
  </sheetData>
  <mergeCells count="5">
    <mergeCell ref="B2:F2"/>
    <mergeCell ref="B4:B5"/>
    <mergeCell ref="C4:E4"/>
    <mergeCell ref="F4:F5"/>
    <mergeCell ref="B3:F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9D14F-009E-A84D-9BA2-3C3BD59F74A5}">
  <sheetPr codeName="Sheet36">
    <tabColor rgb="FFEE704A"/>
  </sheetPr>
  <dimension ref="B1:G13"/>
  <sheetViews>
    <sheetView showGridLines="0" zoomScaleNormal="100" workbookViewId="0"/>
  </sheetViews>
  <sheetFormatPr defaultColWidth="10.875" defaultRowHeight="12.75" x14ac:dyDescent="0.2"/>
  <cols>
    <col min="1" max="1" width="1.875" style="6" customWidth="1"/>
    <col min="2" max="2" width="36.125" style="6" customWidth="1"/>
    <col min="3" max="3" width="9.625" style="6" customWidth="1"/>
    <col min="4" max="16384" width="10.875" style="6"/>
  </cols>
  <sheetData>
    <row r="1" spans="2:7" ht="10.5" customHeight="1" x14ac:dyDescent="0.2"/>
    <row r="2" spans="2:7" ht="16.5" x14ac:dyDescent="0.3">
      <c r="B2" s="382" t="s">
        <v>658</v>
      </c>
      <c r="C2" s="382"/>
      <c r="D2" s="382"/>
      <c r="E2" s="382"/>
      <c r="F2" s="382"/>
      <c r="G2"/>
    </row>
    <row r="3" spans="2:7" x14ac:dyDescent="0.2">
      <c r="B3" s="469" t="s">
        <v>0</v>
      </c>
      <c r="C3" s="469"/>
      <c r="D3" s="469"/>
      <c r="E3" s="469"/>
      <c r="F3" s="469"/>
      <c r="G3" s="191"/>
    </row>
    <row r="4" spans="2:7" x14ac:dyDescent="0.2">
      <c r="B4" s="485" t="s">
        <v>301</v>
      </c>
      <c r="C4" s="485" t="s">
        <v>592</v>
      </c>
      <c r="D4" s="485" t="s">
        <v>593</v>
      </c>
      <c r="E4" s="485"/>
      <c r="F4" s="485"/>
    </row>
    <row r="5" spans="2:7" ht="38.25" x14ac:dyDescent="0.2">
      <c r="B5" s="486"/>
      <c r="C5" s="486"/>
      <c r="D5" s="155" t="s">
        <v>303</v>
      </c>
      <c r="E5" s="155" t="s">
        <v>304</v>
      </c>
      <c r="F5" s="155" t="s">
        <v>305</v>
      </c>
    </row>
    <row r="6" spans="2:7" ht="15" customHeight="1" x14ac:dyDescent="0.2">
      <c r="B6" s="64" t="s">
        <v>306</v>
      </c>
      <c r="C6" s="169">
        <v>3</v>
      </c>
      <c r="D6" s="169">
        <v>3</v>
      </c>
      <c r="E6" s="169">
        <v>2</v>
      </c>
      <c r="F6" s="169">
        <v>2</v>
      </c>
    </row>
    <row r="7" spans="2:7" ht="15" customHeight="1" x14ac:dyDescent="0.2">
      <c r="B7" s="153" t="s">
        <v>307</v>
      </c>
      <c r="C7" s="169">
        <v>15</v>
      </c>
      <c r="D7" s="169">
        <v>12</v>
      </c>
      <c r="E7" s="169">
        <v>9</v>
      </c>
      <c r="F7" s="169">
        <v>12</v>
      </c>
    </row>
    <row r="8" spans="2:7" ht="15" customHeight="1" x14ac:dyDescent="0.2">
      <c r="B8" s="153" t="s">
        <v>320</v>
      </c>
      <c r="C8" s="169">
        <v>1</v>
      </c>
      <c r="D8" s="169">
        <v>1</v>
      </c>
      <c r="E8" s="169">
        <v>1</v>
      </c>
      <c r="F8" s="169">
        <v>1</v>
      </c>
    </row>
    <row r="9" spans="2:7" ht="15" customHeight="1" x14ac:dyDescent="0.2">
      <c r="B9" s="153" t="s">
        <v>310</v>
      </c>
      <c r="C9" s="169">
        <v>6</v>
      </c>
      <c r="D9" s="169">
        <v>3</v>
      </c>
      <c r="E9" s="169">
        <v>4</v>
      </c>
      <c r="F9" s="169">
        <v>6</v>
      </c>
    </row>
    <row r="10" spans="2:7" ht="15" customHeight="1" x14ac:dyDescent="0.2">
      <c r="B10" s="153" t="s">
        <v>311</v>
      </c>
      <c r="C10" s="169">
        <v>7</v>
      </c>
      <c r="D10" s="169">
        <v>0</v>
      </c>
      <c r="E10" s="169">
        <v>0</v>
      </c>
      <c r="F10" s="169">
        <v>7</v>
      </c>
    </row>
    <row r="11" spans="2:7" ht="15" customHeight="1" x14ac:dyDescent="0.2">
      <c r="B11" s="153" t="s">
        <v>312</v>
      </c>
      <c r="C11" s="169">
        <v>2</v>
      </c>
      <c r="D11" s="169">
        <v>2</v>
      </c>
      <c r="E11" s="169">
        <v>2</v>
      </c>
      <c r="F11" s="169">
        <v>2</v>
      </c>
    </row>
    <row r="12" spans="2:7" ht="15" customHeight="1" x14ac:dyDescent="0.2">
      <c r="B12" s="153" t="s">
        <v>318</v>
      </c>
      <c r="C12" s="169">
        <v>1</v>
      </c>
      <c r="D12" s="169">
        <v>1</v>
      </c>
      <c r="E12" s="169">
        <v>1</v>
      </c>
      <c r="F12" s="169">
        <v>1</v>
      </c>
    </row>
    <row r="13" spans="2:7" ht="15" customHeight="1" x14ac:dyDescent="0.2">
      <c r="B13" s="156" t="s">
        <v>26</v>
      </c>
      <c r="C13" s="92">
        <v>35</v>
      </c>
      <c r="D13" s="92">
        <v>22</v>
      </c>
      <c r="E13" s="92">
        <v>19</v>
      </c>
      <c r="F13" s="92">
        <v>31</v>
      </c>
    </row>
  </sheetData>
  <mergeCells count="5">
    <mergeCell ref="B4:B5"/>
    <mergeCell ref="D4:F4"/>
    <mergeCell ref="C4:C5"/>
    <mergeCell ref="B2:F2"/>
    <mergeCell ref="B3:F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19146-CADE-7047-B8C4-23C532645492}">
  <sheetPr codeName="Sheet37">
    <tabColor rgb="FFEE704A"/>
  </sheetPr>
  <dimension ref="B1:F14"/>
  <sheetViews>
    <sheetView showGridLines="0" zoomScaleNormal="100" workbookViewId="0">
      <selection activeCell="H17" sqref="H17"/>
    </sheetView>
  </sheetViews>
  <sheetFormatPr defaultColWidth="10.875" defaultRowHeight="12.75" x14ac:dyDescent="0.2"/>
  <cols>
    <col min="1" max="1" width="1.875" style="6" customWidth="1"/>
    <col min="2" max="2" width="17.125" style="6" customWidth="1"/>
    <col min="3" max="16384" width="10.875" style="6"/>
  </cols>
  <sheetData>
    <row r="1" spans="2:6" ht="10.5" customHeight="1" x14ac:dyDescent="0.2"/>
    <row r="2" spans="2:6" ht="15.75" x14ac:dyDescent="0.2">
      <c r="B2" s="382" t="s">
        <v>659</v>
      </c>
      <c r="C2" s="382"/>
      <c r="D2" s="382"/>
      <c r="E2" s="382"/>
      <c r="F2" s="382"/>
    </row>
    <row r="3" spans="2:6" ht="12" customHeight="1" x14ac:dyDescent="0.2">
      <c r="B3" s="498" t="s">
        <v>336</v>
      </c>
      <c r="C3" s="498"/>
      <c r="D3" s="498"/>
      <c r="E3" s="498"/>
      <c r="F3" s="498"/>
    </row>
    <row r="4" spans="2:6" ht="38.25" x14ac:dyDescent="0.2">
      <c r="B4" s="155" t="s">
        <v>245</v>
      </c>
      <c r="C4" s="155" t="s">
        <v>303</v>
      </c>
      <c r="D4" s="155" t="s">
        <v>304</v>
      </c>
      <c r="E4" s="155" t="s">
        <v>305</v>
      </c>
      <c r="F4" s="155" t="s">
        <v>26</v>
      </c>
    </row>
    <row r="5" spans="2:6" ht="15" customHeight="1" x14ac:dyDescent="0.2">
      <c r="B5" s="64" t="s">
        <v>421</v>
      </c>
      <c r="C5" s="67">
        <v>0</v>
      </c>
      <c r="D5" s="67">
        <v>0</v>
      </c>
      <c r="E5" s="67">
        <v>0</v>
      </c>
      <c r="F5" s="67">
        <v>0</v>
      </c>
    </row>
    <row r="6" spans="2:6" ht="15" customHeight="1" x14ac:dyDescent="0.2">
      <c r="B6" s="64" t="s">
        <v>422</v>
      </c>
      <c r="C6" s="67">
        <v>781</v>
      </c>
      <c r="D6" s="67">
        <v>121</v>
      </c>
      <c r="E6" s="67">
        <v>284</v>
      </c>
      <c r="F6" s="67">
        <v>1186</v>
      </c>
    </row>
    <row r="7" spans="2:6" ht="15" customHeight="1" x14ac:dyDescent="0.2">
      <c r="B7" s="64" t="s">
        <v>295</v>
      </c>
      <c r="C7" s="67">
        <v>346</v>
      </c>
      <c r="D7" s="67">
        <v>81</v>
      </c>
      <c r="E7" s="67">
        <v>300</v>
      </c>
      <c r="F7" s="67">
        <v>727</v>
      </c>
    </row>
    <row r="8" spans="2:6" ht="15" customHeight="1" x14ac:dyDescent="0.2">
      <c r="B8" s="64" t="s">
        <v>296</v>
      </c>
      <c r="C8" s="67">
        <v>212</v>
      </c>
      <c r="D8" s="67">
        <v>58</v>
      </c>
      <c r="E8" s="67">
        <v>191</v>
      </c>
      <c r="F8" s="67">
        <v>461</v>
      </c>
    </row>
    <row r="9" spans="2:6" ht="15" customHeight="1" x14ac:dyDescent="0.2">
      <c r="B9" s="153" t="s">
        <v>297</v>
      </c>
      <c r="C9" s="67">
        <v>161</v>
      </c>
      <c r="D9" s="67">
        <v>34</v>
      </c>
      <c r="E9" s="67">
        <v>146</v>
      </c>
      <c r="F9" s="67">
        <v>341</v>
      </c>
    </row>
    <row r="10" spans="2:6" ht="15" customHeight="1" x14ac:dyDescent="0.2">
      <c r="B10" s="52" t="s">
        <v>298</v>
      </c>
      <c r="C10" s="67">
        <v>129</v>
      </c>
      <c r="D10" s="67">
        <v>31</v>
      </c>
      <c r="E10" s="67">
        <v>155</v>
      </c>
      <c r="F10" s="67">
        <v>315</v>
      </c>
    </row>
    <row r="11" spans="2:6" ht="15" customHeight="1" x14ac:dyDescent="0.2">
      <c r="B11" s="52" t="s">
        <v>299</v>
      </c>
      <c r="C11" s="67">
        <v>20</v>
      </c>
      <c r="D11" s="67">
        <v>8</v>
      </c>
      <c r="E11" s="67">
        <v>72</v>
      </c>
      <c r="F11" s="67">
        <v>100</v>
      </c>
    </row>
    <row r="12" spans="2:6" ht="15" customHeight="1" x14ac:dyDescent="0.2">
      <c r="B12" s="52" t="s">
        <v>300</v>
      </c>
      <c r="C12" s="67">
        <v>149</v>
      </c>
      <c r="D12" s="67">
        <v>27</v>
      </c>
      <c r="E12" s="67">
        <v>104</v>
      </c>
      <c r="F12" s="67">
        <v>280</v>
      </c>
    </row>
    <row r="13" spans="2:6" ht="15" customHeight="1" x14ac:dyDescent="0.2">
      <c r="B13" s="52" t="s">
        <v>419</v>
      </c>
      <c r="C13" s="67">
        <v>130</v>
      </c>
      <c r="D13" s="67">
        <v>22</v>
      </c>
      <c r="E13" s="67">
        <v>185</v>
      </c>
      <c r="F13" s="67">
        <v>337</v>
      </c>
    </row>
    <row r="14" spans="2:6" ht="15" customHeight="1" x14ac:dyDescent="0.2">
      <c r="B14" s="156" t="s">
        <v>26</v>
      </c>
      <c r="C14" s="93">
        <v>1928</v>
      </c>
      <c r="D14" s="93">
        <v>382</v>
      </c>
      <c r="E14" s="93">
        <v>1437</v>
      </c>
      <c r="F14" s="93">
        <v>3747</v>
      </c>
    </row>
  </sheetData>
  <mergeCells count="2">
    <mergeCell ref="B3:F3"/>
    <mergeCell ref="B2:F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F5E35-3E5B-0440-A4A6-172281F8EA4E}">
  <sheetPr codeName="Sheet38">
    <tabColor rgb="FFEE704A"/>
  </sheetPr>
  <dimension ref="B1:F13"/>
  <sheetViews>
    <sheetView showGridLines="0" zoomScaleNormal="100" workbookViewId="0">
      <selection activeCell="E21" sqref="E21"/>
    </sheetView>
  </sheetViews>
  <sheetFormatPr defaultColWidth="10.875" defaultRowHeight="12.75" x14ac:dyDescent="0.2"/>
  <cols>
    <col min="1" max="1" width="1.875" style="6" customWidth="1"/>
    <col min="2" max="2" width="22" style="6" customWidth="1"/>
    <col min="3" max="16384" width="10.875" style="6"/>
  </cols>
  <sheetData>
    <row r="1" spans="2:6" ht="9.75" customHeight="1" x14ac:dyDescent="0.2"/>
    <row r="2" spans="2:6" ht="21" customHeight="1" x14ac:dyDescent="0.2">
      <c r="B2" s="401" t="s">
        <v>660</v>
      </c>
      <c r="C2" s="401"/>
      <c r="D2" s="401"/>
      <c r="E2" s="401"/>
      <c r="F2" s="401"/>
    </row>
    <row r="3" spans="2:6" ht="14.1" customHeight="1" x14ac:dyDescent="0.2">
      <c r="B3" s="469" t="s">
        <v>0</v>
      </c>
      <c r="C3" s="469"/>
      <c r="D3" s="469"/>
      <c r="E3" s="469"/>
      <c r="F3" s="469"/>
    </row>
    <row r="4" spans="2:6" ht="38.25" x14ac:dyDescent="0.2">
      <c r="B4" s="110" t="s">
        <v>230</v>
      </c>
      <c r="C4" s="110" t="s">
        <v>303</v>
      </c>
      <c r="D4" s="110" t="s">
        <v>304</v>
      </c>
      <c r="E4" s="110" t="s">
        <v>305</v>
      </c>
      <c r="F4" s="110" t="s">
        <v>26</v>
      </c>
    </row>
    <row r="5" spans="2:6" ht="15" customHeight="1" x14ac:dyDescent="0.2">
      <c r="B5" s="52" t="s">
        <v>236</v>
      </c>
      <c r="C5" s="169">
        <v>67</v>
      </c>
      <c r="D5" s="169">
        <v>30</v>
      </c>
      <c r="E5" s="169">
        <v>176</v>
      </c>
      <c r="F5" s="169">
        <v>273</v>
      </c>
    </row>
    <row r="6" spans="2:6" ht="15" customHeight="1" x14ac:dyDescent="0.2">
      <c r="B6" s="52" t="s">
        <v>237</v>
      </c>
      <c r="C6" s="169">
        <v>285</v>
      </c>
      <c r="D6" s="169">
        <v>50</v>
      </c>
      <c r="E6" s="169">
        <v>241</v>
      </c>
      <c r="F6" s="169">
        <v>576</v>
      </c>
    </row>
    <row r="7" spans="2:6" ht="15" customHeight="1" x14ac:dyDescent="0.2">
      <c r="B7" s="52" t="s">
        <v>238</v>
      </c>
      <c r="C7" s="169">
        <v>103</v>
      </c>
      <c r="D7" s="169">
        <v>47</v>
      </c>
      <c r="E7" s="169">
        <v>227</v>
      </c>
      <c r="F7" s="169">
        <v>377</v>
      </c>
    </row>
    <row r="8" spans="2:6" ht="15" customHeight="1" x14ac:dyDescent="0.2">
      <c r="B8" s="52" t="s">
        <v>239</v>
      </c>
      <c r="C8" s="169">
        <v>534</v>
      </c>
      <c r="D8" s="169">
        <v>102</v>
      </c>
      <c r="E8" s="169">
        <v>221</v>
      </c>
      <c r="F8" s="169">
        <v>857</v>
      </c>
    </row>
    <row r="9" spans="2:6" ht="15" customHeight="1" x14ac:dyDescent="0.2">
      <c r="B9" s="52" t="s">
        <v>240</v>
      </c>
      <c r="C9" s="169">
        <v>106</v>
      </c>
      <c r="D9" s="169">
        <v>32</v>
      </c>
      <c r="E9" s="169">
        <v>117</v>
      </c>
      <c r="F9" s="169">
        <v>255</v>
      </c>
    </row>
    <row r="10" spans="2:6" ht="15" customHeight="1" x14ac:dyDescent="0.2">
      <c r="B10" s="52" t="s">
        <v>241</v>
      </c>
      <c r="C10" s="169">
        <v>781</v>
      </c>
      <c r="D10" s="169">
        <v>101</v>
      </c>
      <c r="E10" s="169">
        <v>342</v>
      </c>
      <c r="F10" s="169">
        <v>1224</v>
      </c>
    </row>
    <row r="11" spans="2:6" ht="15" customHeight="1" x14ac:dyDescent="0.2">
      <c r="B11" s="52" t="s">
        <v>242</v>
      </c>
      <c r="C11" s="169">
        <v>23</v>
      </c>
      <c r="D11" s="169">
        <v>13</v>
      </c>
      <c r="E11" s="169">
        <v>91</v>
      </c>
      <c r="F11" s="169">
        <v>127</v>
      </c>
    </row>
    <row r="12" spans="2:6" ht="15" customHeight="1" x14ac:dyDescent="0.2">
      <c r="B12" s="52" t="s">
        <v>243</v>
      </c>
      <c r="C12" s="169">
        <v>29</v>
      </c>
      <c r="D12" s="169">
        <v>7</v>
      </c>
      <c r="E12" s="169">
        <v>22</v>
      </c>
      <c r="F12" s="169">
        <v>58</v>
      </c>
    </row>
    <row r="13" spans="2:6" ht="15" customHeight="1" x14ac:dyDescent="0.2">
      <c r="B13" s="154" t="s">
        <v>18</v>
      </c>
      <c r="C13" s="92">
        <v>1928</v>
      </c>
      <c r="D13" s="92">
        <v>382</v>
      </c>
      <c r="E13" s="92">
        <v>1437</v>
      </c>
      <c r="F13" s="92">
        <v>3747</v>
      </c>
    </row>
  </sheetData>
  <mergeCells count="2">
    <mergeCell ref="B3:F3"/>
    <mergeCell ref="B2:F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AC222-87F9-3946-B22C-435143A85665}">
  <sheetPr codeName="Sheet39">
    <tabColor rgb="FFEE704A"/>
  </sheetPr>
  <dimension ref="B1:F12"/>
  <sheetViews>
    <sheetView showGridLines="0" zoomScaleNormal="100" workbookViewId="0">
      <selection activeCell="H28" sqref="H28"/>
    </sheetView>
  </sheetViews>
  <sheetFormatPr defaultColWidth="10.875" defaultRowHeight="12.75" x14ac:dyDescent="0.2"/>
  <cols>
    <col min="1" max="1" width="2" style="6" customWidth="1"/>
    <col min="2" max="2" width="12.625" style="6" customWidth="1"/>
    <col min="3" max="16384" width="10.875" style="6"/>
  </cols>
  <sheetData>
    <row r="1" spans="2:6" ht="10.5" customHeight="1" x14ac:dyDescent="0.2"/>
    <row r="2" spans="2:6" ht="19.5" customHeight="1" x14ac:dyDescent="0.2">
      <c r="B2" s="401" t="s">
        <v>661</v>
      </c>
      <c r="C2" s="401"/>
      <c r="D2" s="401"/>
      <c r="E2" s="401"/>
      <c r="F2" s="401"/>
    </row>
    <row r="3" spans="2:6" x14ac:dyDescent="0.2">
      <c r="B3" s="458" t="s">
        <v>0</v>
      </c>
      <c r="C3" s="458"/>
      <c r="D3" s="458"/>
      <c r="E3" s="458"/>
      <c r="F3" s="458"/>
    </row>
    <row r="4" spans="2:6" ht="39" customHeight="1" x14ac:dyDescent="0.2">
      <c r="B4" s="110" t="s">
        <v>256</v>
      </c>
      <c r="C4" s="155" t="s">
        <v>303</v>
      </c>
      <c r="D4" s="155" t="s">
        <v>304</v>
      </c>
      <c r="E4" s="155" t="s">
        <v>305</v>
      </c>
      <c r="F4" s="110" t="s">
        <v>26</v>
      </c>
    </row>
    <row r="5" spans="2:6" ht="15" customHeight="1" x14ac:dyDescent="0.2">
      <c r="B5" s="52" t="s">
        <v>321</v>
      </c>
      <c r="C5" s="169">
        <v>96</v>
      </c>
      <c r="D5" s="169">
        <v>6</v>
      </c>
      <c r="E5" s="169">
        <v>100</v>
      </c>
      <c r="F5" s="67">
        <v>202</v>
      </c>
    </row>
    <row r="6" spans="2:6" ht="15" customHeight="1" x14ac:dyDescent="0.2">
      <c r="B6" s="52" t="s">
        <v>322</v>
      </c>
      <c r="C6" s="169">
        <v>255</v>
      </c>
      <c r="D6" s="169">
        <v>53</v>
      </c>
      <c r="E6" s="169">
        <v>566</v>
      </c>
      <c r="F6" s="67">
        <v>874</v>
      </c>
    </row>
    <row r="7" spans="2:6" ht="15" customHeight="1" x14ac:dyDescent="0.2">
      <c r="B7" s="52" t="s">
        <v>260</v>
      </c>
      <c r="C7" s="169">
        <v>506</v>
      </c>
      <c r="D7" s="169">
        <v>87</v>
      </c>
      <c r="E7" s="169">
        <v>425</v>
      </c>
      <c r="F7" s="169">
        <v>1018</v>
      </c>
    </row>
    <row r="8" spans="2:6" ht="15" customHeight="1" x14ac:dyDescent="0.2">
      <c r="B8" s="52" t="s">
        <v>261</v>
      </c>
      <c r="C8" s="169">
        <v>821</v>
      </c>
      <c r="D8" s="169">
        <v>116</v>
      </c>
      <c r="E8" s="169">
        <v>237</v>
      </c>
      <c r="F8" s="67">
        <v>1174</v>
      </c>
    </row>
    <row r="9" spans="2:6" ht="15" customHeight="1" x14ac:dyDescent="0.2">
      <c r="B9" s="52" t="s">
        <v>262</v>
      </c>
      <c r="C9" s="169">
        <v>216</v>
      </c>
      <c r="D9" s="169">
        <v>81</v>
      </c>
      <c r="E9" s="169">
        <v>106</v>
      </c>
      <c r="F9" s="67">
        <v>403</v>
      </c>
    </row>
    <row r="10" spans="2:6" ht="15" customHeight="1" x14ac:dyDescent="0.2">
      <c r="B10" s="52" t="s">
        <v>263</v>
      </c>
      <c r="C10" s="169">
        <v>33</v>
      </c>
      <c r="D10" s="169">
        <v>37</v>
      </c>
      <c r="E10" s="169">
        <v>3</v>
      </c>
      <c r="F10" s="169">
        <v>73</v>
      </c>
    </row>
    <row r="11" spans="2:6" ht="15" customHeight="1" x14ac:dyDescent="0.2">
      <c r="B11" s="52" t="s">
        <v>323</v>
      </c>
      <c r="C11" s="169">
        <v>1</v>
      </c>
      <c r="D11" s="169">
        <v>2</v>
      </c>
      <c r="E11" s="169">
        <v>0</v>
      </c>
      <c r="F11" s="169">
        <v>3</v>
      </c>
    </row>
    <row r="12" spans="2:6" ht="15" customHeight="1" x14ac:dyDescent="0.2">
      <c r="B12" s="154" t="s">
        <v>26</v>
      </c>
      <c r="C12" s="92">
        <v>1928</v>
      </c>
      <c r="D12" s="92">
        <v>382</v>
      </c>
      <c r="E12" s="92">
        <v>1437</v>
      </c>
      <c r="F12" s="93">
        <v>3747</v>
      </c>
    </row>
  </sheetData>
  <mergeCells count="2">
    <mergeCell ref="B3:F3"/>
    <mergeCell ref="B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C61D5-91A8-4C51-9580-BDF65FDD36DF}">
  <sheetPr>
    <tabColor theme="4" tint="0.39997558519241921"/>
  </sheetPr>
  <dimension ref="A1:V100"/>
  <sheetViews>
    <sheetView showGridLines="0" zoomScaleNormal="100" workbookViewId="0">
      <selection activeCell="M33" sqref="M33"/>
    </sheetView>
  </sheetViews>
  <sheetFormatPr defaultColWidth="9" defaultRowHeight="15" x14ac:dyDescent="0.25"/>
  <cols>
    <col min="1" max="1" width="2.375" style="2" customWidth="1"/>
    <col min="2" max="3" width="9" style="2"/>
    <col min="4" max="10" width="8.125" style="2" customWidth="1"/>
    <col min="11" max="11" width="3" style="333" customWidth="1"/>
    <col min="12" max="12" width="6" style="2" customWidth="1"/>
    <col min="13" max="13" width="40.625" style="2" customWidth="1"/>
    <col min="14" max="14" width="10.625" style="2" customWidth="1"/>
    <col min="15" max="15" width="11.625" style="2" customWidth="1"/>
    <col min="16" max="16" width="10.625" style="2" customWidth="1"/>
    <col min="17" max="17" width="11.625" style="2" customWidth="1"/>
    <col min="18" max="18" width="12" style="2" customWidth="1"/>
    <col min="19" max="20" width="10.625" style="2" customWidth="1"/>
    <col min="21" max="16384" width="9" style="2"/>
  </cols>
  <sheetData>
    <row r="1" spans="1:20" ht="12.75" customHeight="1" x14ac:dyDescent="0.25">
      <c r="A1" s="236"/>
    </row>
    <row r="2" spans="1:20" ht="15.75" x14ac:dyDescent="0.25">
      <c r="M2" s="388" t="s">
        <v>698</v>
      </c>
      <c r="N2" s="388"/>
      <c r="O2" s="388"/>
      <c r="P2" s="388"/>
      <c r="Q2" s="388"/>
      <c r="R2" s="388"/>
      <c r="S2" s="388"/>
      <c r="T2" s="388"/>
    </row>
    <row r="3" spans="1:20" ht="9" customHeight="1" x14ac:dyDescent="0.25">
      <c r="M3" s="389"/>
      <c r="N3" s="389"/>
      <c r="O3" s="389"/>
      <c r="P3" s="389"/>
      <c r="Q3" s="389"/>
      <c r="R3" s="389"/>
    </row>
    <row r="4" spans="1:20" ht="15" customHeight="1" x14ac:dyDescent="0.25">
      <c r="M4" s="383" t="s">
        <v>21</v>
      </c>
      <c r="N4" s="391" t="s">
        <v>22</v>
      </c>
      <c r="O4" s="391"/>
      <c r="P4" s="391"/>
      <c r="Q4" s="391"/>
      <c r="R4" s="391"/>
      <c r="S4" s="391"/>
      <c r="T4" s="391"/>
    </row>
    <row r="5" spans="1:20" ht="15" customHeight="1" x14ac:dyDescent="0.25">
      <c r="M5" s="390"/>
      <c r="N5" s="390" t="s">
        <v>3</v>
      </c>
      <c r="O5" s="392" t="s">
        <v>23</v>
      </c>
      <c r="P5" s="392"/>
      <c r="Q5" s="392"/>
      <c r="R5" s="392"/>
      <c r="S5" s="392"/>
      <c r="T5" s="393" t="s">
        <v>24</v>
      </c>
    </row>
    <row r="6" spans="1:20" ht="42" customHeight="1" x14ac:dyDescent="0.25">
      <c r="M6" s="384"/>
      <c r="N6" s="384"/>
      <c r="O6" s="10" t="s">
        <v>70</v>
      </c>
      <c r="P6" s="10" t="s">
        <v>25</v>
      </c>
      <c r="Q6" s="10" t="s">
        <v>7</v>
      </c>
      <c r="R6" s="10" t="s">
        <v>8</v>
      </c>
      <c r="S6" s="17" t="s">
        <v>26</v>
      </c>
      <c r="T6" s="394"/>
    </row>
    <row r="7" spans="1:20" ht="15" customHeight="1" x14ac:dyDescent="0.25">
      <c r="M7" s="18" t="s">
        <v>27</v>
      </c>
      <c r="N7" s="19">
        <v>1703</v>
      </c>
      <c r="O7" s="20">
        <v>205</v>
      </c>
      <c r="P7" s="20">
        <v>152</v>
      </c>
      <c r="Q7" s="20">
        <v>161</v>
      </c>
      <c r="R7" s="20">
        <v>497</v>
      </c>
      <c r="S7" s="20">
        <v>1015</v>
      </c>
      <c r="T7" s="20">
        <v>688</v>
      </c>
    </row>
    <row r="8" spans="1:20" ht="15" customHeight="1" x14ac:dyDescent="0.25">
      <c r="M8" s="21" t="s">
        <v>28</v>
      </c>
      <c r="N8" s="22">
        <v>218</v>
      </c>
      <c r="O8" s="23">
        <v>21</v>
      </c>
      <c r="P8" s="23">
        <v>19</v>
      </c>
      <c r="Q8" s="23">
        <v>21</v>
      </c>
      <c r="R8" s="23">
        <v>61</v>
      </c>
      <c r="S8" s="23">
        <v>122</v>
      </c>
      <c r="T8" s="23">
        <v>96</v>
      </c>
    </row>
    <row r="9" spans="1:20" ht="15" customHeight="1" x14ac:dyDescent="0.25">
      <c r="M9" s="24" t="s">
        <v>29</v>
      </c>
      <c r="N9" s="22">
        <v>168</v>
      </c>
      <c r="O9" s="23">
        <v>19</v>
      </c>
      <c r="P9" s="23">
        <v>20</v>
      </c>
      <c r="Q9" s="23">
        <v>21</v>
      </c>
      <c r="R9" s="23">
        <v>42</v>
      </c>
      <c r="S9" s="23">
        <v>102</v>
      </c>
      <c r="T9" s="23">
        <v>66</v>
      </c>
    </row>
    <row r="10" spans="1:20" ht="15" customHeight="1" x14ac:dyDescent="0.25">
      <c r="M10" s="21" t="s">
        <v>30</v>
      </c>
      <c r="N10" s="22">
        <v>125</v>
      </c>
      <c r="O10" s="23">
        <v>16</v>
      </c>
      <c r="P10" s="23">
        <v>4</v>
      </c>
      <c r="Q10" s="23">
        <v>5</v>
      </c>
      <c r="R10" s="23">
        <v>51</v>
      </c>
      <c r="S10" s="23">
        <v>76</v>
      </c>
      <c r="T10" s="23">
        <v>49</v>
      </c>
    </row>
    <row r="11" spans="1:20" ht="15" customHeight="1" x14ac:dyDescent="0.25">
      <c r="M11" s="24" t="s">
        <v>31</v>
      </c>
      <c r="N11" s="22">
        <v>94</v>
      </c>
      <c r="O11" s="23">
        <v>11</v>
      </c>
      <c r="P11" s="23">
        <v>12</v>
      </c>
      <c r="Q11" s="23">
        <v>6</v>
      </c>
      <c r="R11" s="23">
        <v>30</v>
      </c>
      <c r="S11" s="23">
        <v>59</v>
      </c>
      <c r="T11" s="23">
        <v>35</v>
      </c>
    </row>
    <row r="12" spans="1:20" ht="15" customHeight="1" x14ac:dyDescent="0.25">
      <c r="M12" s="21" t="s">
        <v>32</v>
      </c>
      <c r="N12" s="22">
        <v>191</v>
      </c>
      <c r="O12" s="23">
        <v>32</v>
      </c>
      <c r="P12" s="23">
        <v>22</v>
      </c>
      <c r="Q12" s="23">
        <v>14</v>
      </c>
      <c r="R12" s="23">
        <v>49</v>
      </c>
      <c r="S12" s="23">
        <v>117</v>
      </c>
      <c r="T12" s="23">
        <v>74</v>
      </c>
    </row>
    <row r="13" spans="1:20" ht="15" customHeight="1" x14ac:dyDescent="0.25">
      <c r="M13" s="24" t="s">
        <v>33</v>
      </c>
      <c r="N13" s="22">
        <v>288</v>
      </c>
      <c r="O13" s="23">
        <v>35</v>
      </c>
      <c r="P13" s="23">
        <v>24</v>
      </c>
      <c r="Q13" s="23">
        <v>20</v>
      </c>
      <c r="R13" s="23">
        <v>104</v>
      </c>
      <c r="S13" s="23">
        <v>183</v>
      </c>
      <c r="T13" s="23">
        <v>105</v>
      </c>
    </row>
    <row r="14" spans="1:20" ht="15" customHeight="1" x14ac:dyDescent="0.25">
      <c r="M14" s="21" t="s">
        <v>34</v>
      </c>
      <c r="N14" s="22">
        <v>207</v>
      </c>
      <c r="O14" s="23">
        <v>21</v>
      </c>
      <c r="P14" s="23">
        <v>22</v>
      </c>
      <c r="Q14" s="23">
        <v>22</v>
      </c>
      <c r="R14" s="23">
        <v>46</v>
      </c>
      <c r="S14" s="23">
        <v>111</v>
      </c>
      <c r="T14" s="23">
        <v>96</v>
      </c>
    </row>
    <row r="15" spans="1:20" ht="15" customHeight="1" x14ac:dyDescent="0.25">
      <c r="M15" s="24" t="s">
        <v>35</v>
      </c>
      <c r="N15" s="22">
        <v>296</v>
      </c>
      <c r="O15" s="23">
        <v>35</v>
      </c>
      <c r="P15" s="23">
        <v>15</v>
      </c>
      <c r="Q15" s="23">
        <v>39</v>
      </c>
      <c r="R15" s="23">
        <v>83</v>
      </c>
      <c r="S15" s="23">
        <v>172</v>
      </c>
      <c r="T15" s="23">
        <v>124</v>
      </c>
    </row>
    <row r="16" spans="1:20" ht="15" customHeight="1" x14ac:dyDescent="0.25">
      <c r="M16" s="21" t="s">
        <v>36</v>
      </c>
      <c r="N16" s="22">
        <v>116</v>
      </c>
      <c r="O16" s="23">
        <v>15</v>
      </c>
      <c r="P16" s="23">
        <v>14</v>
      </c>
      <c r="Q16" s="23">
        <v>13</v>
      </c>
      <c r="R16" s="23">
        <v>31</v>
      </c>
      <c r="S16" s="23">
        <v>73</v>
      </c>
      <c r="T16" s="23">
        <v>43</v>
      </c>
    </row>
    <row r="17" spans="1:21" ht="15" customHeight="1" x14ac:dyDescent="0.25">
      <c r="A17" s="3"/>
      <c r="M17" s="25" t="s">
        <v>37</v>
      </c>
      <c r="N17" s="26">
        <v>816</v>
      </c>
      <c r="O17" s="27">
        <v>155</v>
      </c>
      <c r="P17" s="27">
        <v>93</v>
      </c>
      <c r="Q17" s="28">
        <v>41</v>
      </c>
      <c r="R17" s="27">
        <v>188</v>
      </c>
      <c r="S17" s="27">
        <v>477</v>
      </c>
      <c r="T17" s="27">
        <v>339</v>
      </c>
    </row>
    <row r="18" spans="1:21" ht="15" customHeight="1" x14ac:dyDescent="0.25">
      <c r="M18" s="21" t="s">
        <v>38</v>
      </c>
      <c r="N18" s="22">
        <v>197</v>
      </c>
      <c r="O18" s="23">
        <v>46</v>
      </c>
      <c r="P18" s="23">
        <v>18</v>
      </c>
      <c r="Q18" s="23">
        <v>6</v>
      </c>
      <c r="R18" s="23">
        <v>20</v>
      </c>
      <c r="S18" s="23">
        <v>90</v>
      </c>
      <c r="T18" s="23">
        <v>107</v>
      </c>
    </row>
    <row r="19" spans="1:21" ht="15" customHeight="1" x14ac:dyDescent="0.25">
      <c r="M19" s="24" t="s">
        <v>39</v>
      </c>
      <c r="N19" s="22">
        <v>119</v>
      </c>
      <c r="O19" s="23">
        <v>18</v>
      </c>
      <c r="P19" s="23">
        <v>15</v>
      </c>
      <c r="Q19" s="23">
        <v>2</v>
      </c>
      <c r="R19" s="23">
        <v>34</v>
      </c>
      <c r="S19" s="23">
        <v>69</v>
      </c>
      <c r="T19" s="23">
        <v>50</v>
      </c>
    </row>
    <row r="20" spans="1:21" ht="15" customHeight="1" x14ac:dyDescent="0.25">
      <c r="M20" s="21" t="s">
        <v>40</v>
      </c>
      <c r="N20" s="22">
        <v>5</v>
      </c>
      <c r="O20" s="23">
        <v>1</v>
      </c>
      <c r="P20" s="23">
        <v>1</v>
      </c>
      <c r="Q20" s="23">
        <v>1</v>
      </c>
      <c r="R20" s="23">
        <v>0</v>
      </c>
      <c r="S20" s="23">
        <v>3</v>
      </c>
      <c r="T20" s="23">
        <v>2</v>
      </c>
    </row>
    <row r="21" spans="1:21" ht="15" customHeight="1" x14ac:dyDescent="0.25">
      <c r="M21" s="24" t="s">
        <v>41</v>
      </c>
      <c r="N21" s="22">
        <v>495</v>
      </c>
      <c r="O21" s="23">
        <v>90</v>
      </c>
      <c r="P21" s="23">
        <v>59</v>
      </c>
      <c r="Q21" s="23">
        <v>32</v>
      </c>
      <c r="R21" s="23">
        <v>134</v>
      </c>
      <c r="S21" s="23">
        <v>315</v>
      </c>
      <c r="T21" s="23">
        <v>180</v>
      </c>
    </row>
    <row r="22" spans="1:21" ht="15" customHeight="1" x14ac:dyDescent="0.25">
      <c r="M22" s="29" t="s">
        <v>42</v>
      </c>
      <c r="N22" s="30">
        <v>439</v>
      </c>
      <c r="O22" s="31">
        <v>89</v>
      </c>
      <c r="P22" s="31">
        <v>44</v>
      </c>
      <c r="Q22" s="31">
        <v>28</v>
      </c>
      <c r="R22" s="31">
        <v>84</v>
      </c>
      <c r="S22" s="31">
        <v>245</v>
      </c>
      <c r="T22" s="31">
        <v>194</v>
      </c>
    </row>
    <row r="23" spans="1:21" ht="15" customHeight="1" x14ac:dyDescent="0.25">
      <c r="M23" s="32" t="s">
        <v>43</v>
      </c>
      <c r="N23" s="24">
        <v>408</v>
      </c>
      <c r="O23" s="33">
        <v>55</v>
      </c>
      <c r="P23" s="33">
        <v>32</v>
      </c>
      <c r="Q23" s="33">
        <v>17</v>
      </c>
      <c r="R23" s="33">
        <v>137</v>
      </c>
      <c r="S23" s="33">
        <v>241</v>
      </c>
      <c r="T23" s="33">
        <v>167</v>
      </c>
    </row>
    <row r="24" spans="1:21" ht="15" customHeight="1" x14ac:dyDescent="0.25">
      <c r="M24" s="34" t="s">
        <v>44</v>
      </c>
      <c r="N24" s="24">
        <v>95</v>
      </c>
      <c r="O24" s="33">
        <v>17</v>
      </c>
      <c r="P24" s="33">
        <v>12</v>
      </c>
      <c r="Q24" s="33">
        <v>12</v>
      </c>
      <c r="R24" s="33">
        <v>21</v>
      </c>
      <c r="S24" s="33">
        <v>62</v>
      </c>
      <c r="T24" s="33">
        <v>33</v>
      </c>
    </row>
    <row r="25" spans="1:21" ht="15" customHeight="1" x14ac:dyDescent="0.25">
      <c r="M25" s="32" t="s">
        <v>45</v>
      </c>
      <c r="N25" s="24">
        <v>128</v>
      </c>
      <c r="O25" s="33">
        <v>15</v>
      </c>
      <c r="P25" s="33">
        <v>3</v>
      </c>
      <c r="Q25" s="33">
        <v>13</v>
      </c>
      <c r="R25" s="33">
        <v>25</v>
      </c>
      <c r="S25" s="33">
        <v>56</v>
      </c>
      <c r="T25" s="33">
        <v>72</v>
      </c>
    </row>
    <row r="26" spans="1:21" ht="15" customHeight="1" x14ac:dyDescent="0.25">
      <c r="M26" s="34" t="s">
        <v>350</v>
      </c>
      <c r="N26" s="24">
        <v>123</v>
      </c>
      <c r="O26" s="33">
        <v>17</v>
      </c>
      <c r="P26" s="33">
        <v>9</v>
      </c>
      <c r="Q26" s="33">
        <v>9</v>
      </c>
      <c r="R26" s="33">
        <v>42</v>
      </c>
      <c r="S26" s="33">
        <v>77</v>
      </c>
      <c r="T26" s="33">
        <v>46</v>
      </c>
    </row>
    <row r="27" spans="1:21" ht="15" customHeight="1" x14ac:dyDescent="0.25">
      <c r="M27" s="32" t="s">
        <v>36</v>
      </c>
      <c r="N27" s="24">
        <v>427</v>
      </c>
      <c r="O27" s="33">
        <v>48</v>
      </c>
      <c r="P27" s="33">
        <v>33</v>
      </c>
      <c r="Q27" s="33">
        <v>36</v>
      </c>
      <c r="R27" s="33">
        <v>132</v>
      </c>
      <c r="S27" s="33">
        <v>249</v>
      </c>
      <c r="T27" s="33">
        <v>178</v>
      </c>
    </row>
    <row r="28" spans="1:21" ht="15" customHeight="1" x14ac:dyDescent="0.25">
      <c r="M28" s="35" t="s">
        <v>26</v>
      </c>
      <c r="N28" s="16">
        <v>4139</v>
      </c>
      <c r="O28" s="36">
        <v>601</v>
      </c>
      <c r="P28" s="36">
        <v>378</v>
      </c>
      <c r="Q28" s="36">
        <v>317</v>
      </c>
      <c r="R28" s="36">
        <v>1126</v>
      </c>
      <c r="S28" s="36">
        <v>2422</v>
      </c>
      <c r="T28" s="36">
        <v>1717</v>
      </c>
    </row>
    <row r="29" spans="1:21" x14ac:dyDescent="0.25">
      <c r="M29" s="385" t="s">
        <v>46</v>
      </c>
      <c r="N29" s="385"/>
      <c r="O29" s="385"/>
      <c r="P29" s="385"/>
      <c r="Q29" s="385"/>
      <c r="R29" s="385"/>
      <c r="S29" s="385"/>
      <c r="T29" s="385"/>
    </row>
    <row r="31" spans="1:21" x14ac:dyDescent="0.25">
      <c r="L31" s="245"/>
      <c r="M31" s="245"/>
      <c r="N31" s="245"/>
      <c r="O31" s="245"/>
      <c r="P31" s="245"/>
      <c r="Q31" s="245"/>
      <c r="R31" s="245"/>
      <c r="S31" s="245"/>
      <c r="T31" s="245"/>
      <c r="U31" s="245"/>
    </row>
    <row r="32" spans="1:21" x14ac:dyDescent="0.25">
      <c r="L32" s="245"/>
      <c r="M32" s="277"/>
      <c r="N32" s="277"/>
      <c r="O32" s="277"/>
      <c r="P32" s="277"/>
      <c r="Q32" s="277"/>
      <c r="R32" s="277"/>
      <c r="S32" s="277"/>
      <c r="T32" s="277"/>
      <c r="U32" s="277"/>
    </row>
    <row r="33" spans="12:22" ht="16.5" x14ac:dyDescent="0.3">
      <c r="L33" s="245"/>
      <c r="M33" s="277"/>
      <c r="N33" s="278"/>
      <c r="O33" s="277"/>
      <c r="P33" s="277"/>
      <c r="Q33" s="277"/>
      <c r="R33" s="277"/>
      <c r="S33" s="278"/>
      <c r="T33" s="278"/>
      <c r="U33" s="278"/>
      <c r="V33"/>
    </row>
    <row r="34" spans="12:22" ht="16.5" customHeight="1" x14ac:dyDescent="0.3">
      <c r="L34" s="245"/>
      <c r="M34" s="279"/>
      <c r="N34" s="274"/>
      <c r="O34" s="274"/>
      <c r="P34" s="274"/>
      <c r="Q34" s="274"/>
      <c r="R34" s="274"/>
      <c r="S34" s="278"/>
      <c r="T34" s="278"/>
      <c r="U34" s="278"/>
      <c r="V34"/>
    </row>
    <row r="35" spans="12:22" ht="42.75" x14ac:dyDescent="0.3">
      <c r="L35" s="245"/>
      <c r="M35" s="280" t="s">
        <v>21</v>
      </c>
      <c r="N35" s="281" t="s">
        <v>471</v>
      </c>
      <c r="O35" s="282" t="s">
        <v>606</v>
      </c>
      <c r="P35" s="283" t="s">
        <v>472</v>
      </c>
      <c r="Q35" s="282" t="s">
        <v>186</v>
      </c>
      <c r="R35" s="283" t="s">
        <v>473</v>
      </c>
      <c r="S35" s="278"/>
      <c r="T35" s="278"/>
      <c r="U35" s="278"/>
      <c r="V35"/>
    </row>
    <row r="36" spans="12:22" ht="16.5" x14ac:dyDescent="0.3">
      <c r="L36" s="245"/>
      <c r="M36" s="284" t="s">
        <v>27</v>
      </c>
      <c r="N36" s="276">
        <v>1703</v>
      </c>
      <c r="O36" s="285">
        <f>+N36/$N$44%</f>
        <v>41.145204155593134</v>
      </c>
      <c r="P36" s="274">
        <v>357</v>
      </c>
      <c r="Q36" s="285">
        <f>+P36/$P$44%</f>
        <v>36.465781409601639</v>
      </c>
      <c r="R36" s="285">
        <f>+P36/N36%</f>
        <v>20.963006459189664</v>
      </c>
      <c r="S36" s="278"/>
      <c r="T36" s="278"/>
      <c r="U36" s="278"/>
      <c r="V36"/>
    </row>
    <row r="37" spans="12:22" ht="16.5" x14ac:dyDescent="0.3">
      <c r="L37" s="245"/>
      <c r="M37" s="284" t="s">
        <v>37</v>
      </c>
      <c r="N37" s="276">
        <v>816</v>
      </c>
      <c r="O37" s="286">
        <f t="shared" ref="O37:O44" si="0">+N37/$N$44%</f>
        <v>19.714906982362891</v>
      </c>
      <c r="P37" s="287">
        <v>248</v>
      </c>
      <c r="Q37" s="286">
        <f t="shared" ref="Q37:Q44" si="1">+P37/$P$44%</f>
        <v>25.331971399387132</v>
      </c>
      <c r="R37" s="286">
        <f t="shared" ref="R37:R44" si="2">+P37/N37%</f>
        <v>30.392156862745097</v>
      </c>
      <c r="S37" s="278"/>
      <c r="T37" s="278"/>
      <c r="U37" s="278"/>
      <c r="V37"/>
    </row>
    <row r="38" spans="12:22" ht="16.5" x14ac:dyDescent="0.3">
      <c r="L38" s="245"/>
      <c r="M38" s="284" t="s">
        <v>42</v>
      </c>
      <c r="N38" s="276">
        <v>439</v>
      </c>
      <c r="O38" s="285">
        <f t="shared" si="0"/>
        <v>10.606426673109446</v>
      </c>
      <c r="P38" s="274">
        <v>133</v>
      </c>
      <c r="Q38" s="285">
        <f t="shared" si="1"/>
        <v>13.585291113381002</v>
      </c>
      <c r="R38" s="285">
        <f t="shared" si="2"/>
        <v>30.296127562642372</v>
      </c>
      <c r="S38" s="278"/>
      <c r="T38" s="278"/>
      <c r="U38" s="278"/>
      <c r="V38"/>
    </row>
    <row r="39" spans="12:22" ht="16.5" x14ac:dyDescent="0.3">
      <c r="L39" s="245"/>
      <c r="M39" s="284" t="s">
        <v>43</v>
      </c>
      <c r="N39" s="276">
        <v>408</v>
      </c>
      <c r="O39" s="285">
        <f t="shared" si="0"/>
        <v>9.8574534911814453</v>
      </c>
      <c r="P39" s="274">
        <v>87</v>
      </c>
      <c r="Q39" s="285">
        <f t="shared" si="1"/>
        <v>8.88661899897855</v>
      </c>
      <c r="R39" s="285">
        <f t="shared" si="2"/>
        <v>21.323529411764707</v>
      </c>
      <c r="S39" s="278"/>
      <c r="T39" s="278"/>
      <c r="U39" s="278"/>
      <c r="V39"/>
    </row>
    <row r="40" spans="12:22" ht="16.5" x14ac:dyDescent="0.3">
      <c r="L40" s="245"/>
      <c r="M40" s="284" t="s">
        <v>44</v>
      </c>
      <c r="N40" s="276">
        <v>95</v>
      </c>
      <c r="O40" s="285">
        <f t="shared" si="0"/>
        <v>2.2952403962309735</v>
      </c>
      <c r="P40" s="274">
        <v>29</v>
      </c>
      <c r="Q40" s="285">
        <f t="shared" si="1"/>
        <v>2.9622063329928503</v>
      </c>
      <c r="R40" s="285">
        <f t="shared" si="2"/>
        <v>30.526315789473685</v>
      </c>
      <c r="S40" s="278"/>
      <c r="T40" s="278"/>
      <c r="U40" s="278"/>
      <c r="V40"/>
    </row>
    <row r="41" spans="12:22" ht="16.5" x14ac:dyDescent="0.3">
      <c r="L41" s="245"/>
      <c r="M41" s="284" t="s">
        <v>45</v>
      </c>
      <c r="N41" s="276">
        <v>128</v>
      </c>
      <c r="O41" s="285">
        <f t="shared" si="0"/>
        <v>3.0925344286059433</v>
      </c>
      <c r="P41" s="274">
        <v>18</v>
      </c>
      <c r="Q41" s="285">
        <f t="shared" si="1"/>
        <v>1.8386108273748725</v>
      </c>
      <c r="R41" s="285">
        <f t="shared" si="2"/>
        <v>14.0625</v>
      </c>
      <c r="S41" s="278"/>
      <c r="T41" s="278"/>
      <c r="U41" s="278"/>
      <c r="V41"/>
    </row>
    <row r="42" spans="12:22" ht="16.5" x14ac:dyDescent="0.3">
      <c r="L42" s="245"/>
      <c r="M42" s="284" t="s">
        <v>350</v>
      </c>
      <c r="N42" s="276">
        <v>123</v>
      </c>
      <c r="O42" s="285">
        <f t="shared" si="0"/>
        <v>2.9717323024885238</v>
      </c>
      <c r="P42" s="274">
        <v>26</v>
      </c>
      <c r="Q42" s="285">
        <f t="shared" si="1"/>
        <v>2.6557711950970382</v>
      </c>
      <c r="R42" s="285">
        <f t="shared" si="2"/>
        <v>21.13821138211382</v>
      </c>
      <c r="S42" s="278"/>
      <c r="T42" s="278"/>
      <c r="U42" s="278"/>
      <c r="V42"/>
    </row>
    <row r="43" spans="12:22" ht="16.5" x14ac:dyDescent="0.3">
      <c r="L43" s="245"/>
      <c r="M43" s="284" t="s">
        <v>36</v>
      </c>
      <c r="N43" s="276">
        <v>427</v>
      </c>
      <c r="O43" s="285">
        <f t="shared" si="0"/>
        <v>10.31650157042764</v>
      </c>
      <c r="P43" s="274">
        <v>81</v>
      </c>
      <c r="Q43" s="285">
        <f t="shared" si="1"/>
        <v>8.2737487231869267</v>
      </c>
      <c r="R43" s="285">
        <f t="shared" si="2"/>
        <v>18.969555035128806</v>
      </c>
      <c r="S43" s="278"/>
      <c r="T43" s="278"/>
      <c r="U43" s="278"/>
      <c r="V43"/>
    </row>
    <row r="44" spans="12:22" ht="16.5" x14ac:dyDescent="0.3">
      <c r="L44" s="245"/>
      <c r="M44" s="284" t="s">
        <v>26</v>
      </c>
      <c r="N44" s="288">
        <v>4139</v>
      </c>
      <c r="O44" s="289">
        <f t="shared" si="0"/>
        <v>100</v>
      </c>
      <c r="P44" s="290">
        <v>979</v>
      </c>
      <c r="Q44" s="289">
        <f t="shared" si="1"/>
        <v>100.00000000000001</v>
      </c>
      <c r="R44" s="289">
        <f t="shared" si="2"/>
        <v>23.653056293790769</v>
      </c>
      <c r="S44" s="278"/>
      <c r="T44" s="278"/>
      <c r="U44" s="278"/>
      <c r="V44"/>
    </row>
    <row r="45" spans="12:22" x14ac:dyDescent="0.25">
      <c r="L45" s="245"/>
      <c r="M45" s="277"/>
      <c r="N45" s="277"/>
      <c r="O45" s="277"/>
      <c r="P45" s="277"/>
      <c r="Q45" s="277"/>
      <c r="R45" s="277"/>
      <c r="S45" s="277"/>
      <c r="T45" s="277"/>
      <c r="U45" s="277"/>
    </row>
    <row r="46" spans="12:22" x14ac:dyDescent="0.25">
      <c r="L46" s="245"/>
      <c r="M46" s="277"/>
      <c r="N46" s="277"/>
      <c r="O46" s="277"/>
      <c r="P46" s="277"/>
      <c r="Q46" s="277"/>
      <c r="R46" s="277"/>
      <c r="S46" s="277"/>
      <c r="T46" s="277"/>
      <c r="U46" s="277"/>
    </row>
    <row r="47" spans="12:22" x14ac:dyDescent="0.25">
      <c r="L47" s="245"/>
      <c r="M47" s="277"/>
      <c r="N47" s="277"/>
      <c r="O47" s="277"/>
      <c r="P47" s="277"/>
      <c r="Q47" s="277"/>
      <c r="R47" s="277"/>
      <c r="S47" s="277"/>
      <c r="T47" s="277"/>
      <c r="U47" s="277"/>
    </row>
    <row r="48" spans="12:22" x14ac:dyDescent="0.25">
      <c r="L48" s="245"/>
      <c r="M48" s="277"/>
      <c r="N48" s="277"/>
      <c r="O48" s="277"/>
      <c r="P48" s="277"/>
      <c r="Q48" s="277"/>
      <c r="R48" s="277"/>
      <c r="S48" s="277"/>
      <c r="T48" s="277"/>
      <c r="U48" s="277"/>
    </row>
    <row r="49" spans="12:21" x14ac:dyDescent="0.25">
      <c r="L49" s="245"/>
      <c r="M49" s="277"/>
      <c r="N49" s="277"/>
      <c r="O49" s="277"/>
      <c r="P49" s="277"/>
      <c r="Q49" s="277"/>
      <c r="R49" s="277"/>
      <c r="S49" s="277"/>
      <c r="T49" s="277"/>
      <c r="U49" s="277"/>
    </row>
    <row r="50" spans="12:21" x14ac:dyDescent="0.25">
      <c r="L50" s="245"/>
      <c r="M50" s="277"/>
      <c r="N50" s="277"/>
      <c r="O50" s="277"/>
      <c r="P50" s="277"/>
      <c r="Q50" s="277"/>
      <c r="R50" s="277"/>
      <c r="S50" s="277"/>
      <c r="T50" s="277"/>
      <c r="U50" s="277"/>
    </row>
    <row r="51" spans="12:21" x14ac:dyDescent="0.25">
      <c r="L51" s="245"/>
      <c r="M51" s="277"/>
      <c r="N51" s="277"/>
      <c r="O51" s="277"/>
      <c r="P51" s="277"/>
      <c r="Q51" s="277"/>
      <c r="R51" s="277"/>
      <c r="S51" s="277"/>
      <c r="T51" s="277"/>
      <c r="U51" s="277"/>
    </row>
    <row r="52" spans="12:21" x14ac:dyDescent="0.25">
      <c r="L52" s="245"/>
      <c r="M52" s="277"/>
      <c r="N52" s="277"/>
      <c r="O52" s="277"/>
      <c r="P52" s="277"/>
      <c r="Q52" s="277"/>
      <c r="R52" s="277"/>
      <c r="S52" s="277"/>
      <c r="T52" s="277"/>
      <c r="U52" s="277"/>
    </row>
    <row r="53" spans="12:21" x14ac:dyDescent="0.25">
      <c r="M53" s="277"/>
      <c r="N53" s="277"/>
      <c r="O53" s="277"/>
      <c r="P53" s="277"/>
      <c r="Q53" s="277"/>
      <c r="R53" s="277"/>
      <c r="S53" s="277"/>
      <c r="T53" s="277"/>
      <c r="U53" s="277"/>
    </row>
    <row r="54" spans="12:21" x14ac:dyDescent="0.25">
      <c r="M54" s="277"/>
      <c r="N54" s="277"/>
      <c r="O54" s="277"/>
      <c r="P54" s="277"/>
      <c r="Q54" s="277"/>
      <c r="R54" s="277"/>
      <c r="S54" s="277"/>
      <c r="T54" s="277"/>
      <c r="U54" s="277"/>
    </row>
    <row r="55" spans="12:21" x14ac:dyDescent="0.25">
      <c r="M55" s="277"/>
      <c r="N55" s="277"/>
      <c r="O55" s="277"/>
      <c r="P55" s="277"/>
      <c r="Q55" s="277"/>
      <c r="R55" s="277"/>
      <c r="S55" s="277"/>
      <c r="T55" s="277"/>
      <c r="U55" s="277"/>
    </row>
    <row r="56" spans="12:21" x14ac:dyDescent="0.25">
      <c r="M56" s="222"/>
      <c r="N56" s="222"/>
      <c r="O56" s="222"/>
      <c r="P56" s="222"/>
      <c r="Q56" s="222"/>
      <c r="R56" s="222"/>
      <c r="S56" s="222"/>
    </row>
    <row r="57" spans="12:21" x14ac:dyDescent="0.25">
      <c r="M57" s="222"/>
      <c r="N57" s="222"/>
      <c r="O57" s="222"/>
      <c r="P57" s="222"/>
      <c r="Q57" s="222"/>
      <c r="R57" s="222"/>
      <c r="S57" s="222"/>
    </row>
    <row r="58" spans="12:21" x14ac:dyDescent="0.25">
      <c r="M58" s="222"/>
      <c r="N58" s="222"/>
      <c r="O58" s="222"/>
      <c r="P58" s="222"/>
      <c r="Q58" s="222"/>
      <c r="R58" s="222"/>
      <c r="S58" s="222"/>
    </row>
    <row r="59" spans="12:21" x14ac:dyDescent="0.25">
      <c r="M59" s="222"/>
      <c r="N59" s="222"/>
      <c r="O59" s="222"/>
      <c r="P59" s="222"/>
      <c r="Q59" s="222"/>
      <c r="R59" s="222"/>
      <c r="S59" s="222"/>
    </row>
    <row r="60" spans="12:21" x14ac:dyDescent="0.25">
      <c r="M60" s="222"/>
      <c r="N60" s="222"/>
      <c r="O60" s="222"/>
      <c r="P60" s="222"/>
      <c r="Q60" s="222"/>
      <c r="R60" s="222"/>
      <c r="S60" s="222"/>
    </row>
    <row r="61" spans="12:21" x14ac:dyDescent="0.25">
      <c r="M61" s="222"/>
      <c r="N61" s="222"/>
      <c r="O61" s="222"/>
      <c r="P61" s="222"/>
      <c r="Q61" s="222"/>
      <c r="R61" s="222"/>
      <c r="S61" s="222"/>
    </row>
    <row r="62" spans="12:21" x14ac:dyDescent="0.25">
      <c r="M62" s="222"/>
      <c r="N62" s="222"/>
      <c r="O62" s="222"/>
      <c r="P62" s="222"/>
      <c r="Q62" s="222"/>
      <c r="R62" s="222"/>
      <c r="S62" s="222"/>
    </row>
    <row r="63" spans="12:21" x14ac:dyDescent="0.25">
      <c r="M63" s="222"/>
      <c r="N63" s="222"/>
      <c r="O63" s="222"/>
      <c r="P63" s="222"/>
      <c r="Q63" s="222"/>
      <c r="R63" s="222"/>
      <c r="S63" s="222"/>
    </row>
    <row r="64" spans="12:21" x14ac:dyDescent="0.25">
      <c r="M64" s="222"/>
      <c r="N64" s="222"/>
      <c r="O64" s="222"/>
      <c r="P64" s="222"/>
      <c r="Q64" s="222"/>
      <c r="R64" s="222"/>
      <c r="S64" s="222"/>
    </row>
    <row r="65" spans="13:19" x14ac:dyDescent="0.25">
      <c r="M65" s="222"/>
      <c r="N65" s="222"/>
      <c r="O65" s="222"/>
      <c r="P65" s="222"/>
      <c r="Q65" s="222"/>
      <c r="R65" s="222"/>
      <c r="S65" s="222"/>
    </row>
    <row r="66" spans="13:19" x14ac:dyDescent="0.25">
      <c r="M66" s="222"/>
      <c r="N66" s="222"/>
      <c r="O66" s="222"/>
      <c r="P66" s="222"/>
      <c r="Q66" s="222"/>
      <c r="R66" s="222"/>
      <c r="S66" s="222"/>
    </row>
    <row r="67" spans="13:19" x14ac:dyDescent="0.25">
      <c r="M67" s="222"/>
      <c r="N67" s="222"/>
      <c r="O67" s="222"/>
      <c r="P67" s="222"/>
      <c r="Q67" s="222"/>
      <c r="R67" s="222"/>
      <c r="S67" s="222"/>
    </row>
    <row r="68" spans="13:19" x14ac:dyDescent="0.25">
      <c r="M68" s="222"/>
      <c r="N68" s="222"/>
      <c r="O68" s="222"/>
      <c r="P68" s="222"/>
      <c r="Q68" s="222"/>
      <c r="R68" s="222"/>
      <c r="S68" s="222"/>
    </row>
    <row r="69" spans="13:19" x14ac:dyDescent="0.25">
      <c r="M69" s="222"/>
      <c r="N69" s="222"/>
      <c r="O69" s="222"/>
      <c r="P69" s="222"/>
      <c r="Q69" s="222"/>
      <c r="R69" s="222"/>
      <c r="S69" s="222"/>
    </row>
    <row r="70" spans="13:19" x14ac:dyDescent="0.25">
      <c r="M70" s="222"/>
      <c r="N70" s="222"/>
      <c r="O70" s="222"/>
      <c r="P70" s="222"/>
      <c r="Q70" s="222"/>
      <c r="R70" s="222"/>
      <c r="S70" s="222"/>
    </row>
    <row r="71" spans="13:19" x14ac:dyDescent="0.25">
      <c r="M71" s="222"/>
      <c r="N71" s="222"/>
      <c r="O71" s="222"/>
      <c r="P71" s="222"/>
      <c r="Q71" s="222"/>
      <c r="R71" s="222"/>
      <c r="S71" s="222"/>
    </row>
    <row r="72" spans="13:19" x14ac:dyDescent="0.25">
      <c r="M72" s="222"/>
      <c r="N72" s="222"/>
      <c r="O72" s="222"/>
      <c r="P72" s="222"/>
      <c r="Q72" s="222"/>
      <c r="R72" s="222"/>
      <c r="S72" s="222"/>
    </row>
    <row r="73" spans="13:19" x14ac:dyDescent="0.25">
      <c r="M73" s="222"/>
      <c r="N73" s="222"/>
      <c r="O73" s="222"/>
      <c r="P73" s="222"/>
      <c r="Q73" s="222"/>
      <c r="R73" s="222"/>
      <c r="S73" s="222"/>
    </row>
    <row r="74" spans="13:19" x14ac:dyDescent="0.25">
      <c r="M74" s="222"/>
      <c r="N74" s="222"/>
      <c r="O74" s="222"/>
      <c r="P74" s="222"/>
      <c r="Q74" s="222"/>
      <c r="R74" s="222"/>
      <c r="S74" s="222"/>
    </row>
    <row r="100" spans="2:10" ht="16.5" x14ac:dyDescent="0.3">
      <c r="B100"/>
      <c r="C100"/>
      <c r="D100"/>
      <c r="E100"/>
      <c r="F100"/>
      <c r="G100"/>
      <c r="H100"/>
      <c r="I100"/>
      <c r="J100"/>
    </row>
  </sheetData>
  <mergeCells count="8">
    <mergeCell ref="M29:T29"/>
    <mergeCell ref="M2:T2"/>
    <mergeCell ref="M3:R3"/>
    <mergeCell ref="M4:M6"/>
    <mergeCell ref="N4:T4"/>
    <mergeCell ref="N5:N6"/>
    <mergeCell ref="O5:S5"/>
    <mergeCell ref="T5:T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66AEE-ED1A-454E-8F9D-5D713BF02CC3}">
  <sheetPr codeName="Sheet5">
    <tabColor theme="4" tint="0.39997558519241921"/>
  </sheetPr>
  <dimension ref="J1:Q36"/>
  <sheetViews>
    <sheetView showGridLines="0" zoomScaleNormal="100" workbookViewId="0"/>
  </sheetViews>
  <sheetFormatPr defaultColWidth="9" defaultRowHeight="15" x14ac:dyDescent="0.25"/>
  <cols>
    <col min="1" max="1" width="2.75" style="2" customWidth="1"/>
    <col min="2" max="9" width="9" style="2"/>
    <col min="10" max="10" width="3.375" style="333" customWidth="1"/>
    <col min="11" max="11" width="9" style="2"/>
    <col min="12" max="16" width="13.625" style="2" customWidth="1"/>
    <col min="17" max="16384" width="9" style="2"/>
  </cols>
  <sheetData>
    <row r="1" spans="12:16" x14ac:dyDescent="0.25">
      <c r="L1" s="398"/>
      <c r="M1" s="398"/>
      <c r="N1" s="398"/>
      <c r="O1" s="398"/>
      <c r="P1" s="398"/>
    </row>
    <row r="2" spans="12:16" ht="16.5" customHeight="1" x14ac:dyDescent="0.25">
      <c r="L2" s="399" t="s">
        <v>621</v>
      </c>
      <c r="M2" s="399"/>
      <c r="N2" s="399"/>
      <c r="O2" s="399"/>
      <c r="P2" s="399"/>
    </row>
    <row r="3" spans="12:16" ht="12.75" customHeight="1" x14ac:dyDescent="0.25"/>
    <row r="4" spans="12:16" ht="15" customHeight="1" x14ac:dyDescent="0.25">
      <c r="L4" s="383" t="s">
        <v>1</v>
      </c>
      <c r="M4" s="383" t="s">
        <v>48</v>
      </c>
      <c r="N4" s="383"/>
      <c r="O4" s="383"/>
      <c r="P4" s="383"/>
    </row>
    <row r="5" spans="12:16" ht="33.75" customHeight="1" x14ac:dyDescent="0.25">
      <c r="L5" s="384"/>
      <c r="M5" s="10" t="s">
        <v>49</v>
      </c>
      <c r="N5" s="10" t="s">
        <v>50</v>
      </c>
      <c r="O5" s="10" t="s">
        <v>51</v>
      </c>
      <c r="P5" s="10" t="s">
        <v>26</v>
      </c>
    </row>
    <row r="6" spans="12:16" ht="15" customHeight="1" x14ac:dyDescent="0.25">
      <c r="L6" s="37" t="s">
        <v>9</v>
      </c>
      <c r="M6" s="24">
        <v>7</v>
      </c>
      <c r="N6" s="24">
        <v>8</v>
      </c>
      <c r="O6" s="24">
        <v>22</v>
      </c>
      <c r="P6" s="24">
        <v>37</v>
      </c>
    </row>
    <row r="7" spans="12:16" ht="15" customHeight="1" x14ac:dyDescent="0.25">
      <c r="L7" s="37" t="s">
        <v>10</v>
      </c>
      <c r="M7" s="24">
        <v>310</v>
      </c>
      <c r="N7" s="24">
        <v>285</v>
      </c>
      <c r="O7" s="24">
        <v>111</v>
      </c>
      <c r="P7" s="24">
        <v>706</v>
      </c>
    </row>
    <row r="8" spans="12:16" ht="15" customHeight="1" x14ac:dyDescent="0.25">
      <c r="L8" s="37" t="s">
        <v>11</v>
      </c>
      <c r="M8" s="24">
        <v>567</v>
      </c>
      <c r="N8" s="24">
        <v>514</v>
      </c>
      <c r="O8" s="24">
        <v>71</v>
      </c>
      <c r="P8" s="24">
        <v>1152</v>
      </c>
    </row>
    <row r="9" spans="12:16" ht="15" customHeight="1" x14ac:dyDescent="0.25">
      <c r="L9" s="37" t="s">
        <v>12</v>
      </c>
      <c r="M9" s="24">
        <v>157</v>
      </c>
      <c r="N9" s="24">
        <v>130</v>
      </c>
      <c r="O9" s="24">
        <v>14</v>
      </c>
      <c r="P9" s="24">
        <v>301</v>
      </c>
    </row>
    <row r="10" spans="12:16" ht="15" customHeight="1" x14ac:dyDescent="0.25">
      <c r="L10" s="37" t="s">
        <v>13</v>
      </c>
      <c r="M10" s="24">
        <v>297</v>
      </c>
      <c r="N10" s="24">
        <v>282</v>
      </c>
      <c r="O10" s="24">
        <v>9</v>
      </c>
      <c r="P10" s="24">
        <v>588</v>
      </c>
    </row>
    <row r="11" spans="12:16" ht="15" customHeight="1" x14ac:dyDescent="0.25">
      <c r="L11" s="37" t="s">
        <v>14</v>
      </c>
      <c r="M11" s="24">
        <v>338</v>
      </c>
      <c r="N11" s="24">
        <v>272</v>
      </c>
      <c r="O11" s="24">
        <v>18</v>
      </c>
      <c r="P11" s="24">
        <v>628</v>
      </c>
    </row>
    <row r="12" spans="12:16" ht="15" customHeight="1" x14ac:dyDescent="0.25">
      <c r="L12" s="37" t="s">
        <v>15</v>
      </c>
      <c r="M12" s="24">
        <v>246</v>
      </c>
      <c r="N12" s="24">
        <v>188</v>
      </c>
      <c r="O12" s="24">
        <v>10</v>
      </c>
      <c r="P12" s="24">
        <v>444</v>
      </c>
    </row>
    <row r="13" spans="12:16" ht="15" customHeight="1" x14ac:dyDescent="0.25">
      <c r="L13" s="37" t="s">
        <v>16</v>
      </c>
      <c r="M13" s="24">
        <v>53</v>
      </c>
      <c r="N13" s="24">
        <v>26</v>
      </c>
      <c r="O13" s="24">
        <v>5</v>
      </c>
      <c r="P13" s="24">
        <v>84</v>
      </c>
    </row>
    <row r="14" spans="12:16" ht="15" customHeight="1" x14ac:dyDescent="0.25">
      <c r="L14" s="37" t="s">
        <v>17</v>
      </c>
      <c r="M14" s="24">
        <v>61</v>
      </c>
      <c r="N14" s="24">
        <v>31</v>
      </c>
      <c r="O14" s="24">
        <v>3</v>
      </c>
      <c r="P14" s="24">
        <v>95</v>
      </c>
    </row>
    <row r="15" spans="12:16" ht="15" customHeight="1" x14ac:dyDescent="0.25">
      <c r="L15" s="37" t="s">
        <v>349</v>
      </c>
      <c r="M15" s="24">
        <v>56</v>
      </c>
      <c r="N15" s="24">
        <v>44</v>
      </c>
      <c r="O15" s="24">
        <v>4</v>
      </c>
      <c r="P15" s="24">
        <v>104</v>
      </c>
    </row>
    <row r="16" spans="12:16" ht="15" customHeight="1" x14ac:dyDescent="0.25">
      <c r="L16" s="35" t="s">
        <v>26</v>
      </c>
      <c r="M16" s="16">
        <v>2092</v>
      </c>
      <c r="N16" s="16">
        <v>1780</v>
      </c>
      <c r="O16" s="16">
        <v>267</v>
      </c>
      <c r="P16" s="16">
        <v>4139</v>
      </c>
    </row>
    <row r="17" spans="12:17" ht="15.75" customHeight="1" x14ac:dyDescent="0.25">
      <c r="L17" s="387"/>
      <c r="M17" s="387"/>
      <c r="N17" s="387"/>
      <c r="O17" s="387"/>
      <c r="P17" s="387"/>
      <c r="Q17" s="222"/>
    </row>
    <row r="18" spans="12:17" ht="25.5" customHeight="1" x14ac:dyDescent="0.25">
      <c r="L18" s="387"/>
      <c r="M18" s="387"/>
      <c r="N18" s="387"/>
      <c r="O18" s="387"/>
      <c r="P18" s="387"/>
      <c r="Q18" s="222"/>
    </row>
    <row r="19" spans="12:17" x14ac:dyDescent="0.25">
      <c r="L19" s="274"/>
      <c r="M19" s="274"/>
      <c r="N19" s="274"/>
      <c r="O19" s="274"/>
      <c r="P19" s="274"/>
      <c r="Q19" s="277"/>
    </row>
    <row r="20" spans="12:17" x14ac:dyDescent="0.25">
      <c r="L20" s="274"/>
      <c r="M20" s="274"/>
      <c r="N20" s="274"/>
      <c r="O20" s="274"/>
      <c r="P20" s="274"/>
      <c r="Q20" s="277"/>
    </row>
    <row r="21" spans="12:17" ht="15" customHeight="1" x14ac:dyDescent="0.3">
      <c r="L21" s="274"/>
      <c r="M21" s="395" t="s">
        <v>48</v>
      </c>
      <c r="N21" s="396"/>
      <c r="O21" s="397"/>
      <c r="P21" s="279"/>
      <c r="Q21" s="277"/>
    </row>
    <row r="22" spans="12:17" ht="27" x14ac:dyDescent="0.25">
      <c r="L22" s="291" t="s">
        <v>1</v>
      </c>
      <c r="M22" s="292" t="s">
        <v>49</v>
      </c>
      <c r="N22" s="292" t="s">
        <v>50</v>
      </c>
      <c r="O22" s="292" t="s">
        <v>51</v>
      </c>
      <c r="P22" s="292" t="s">
        <v>26</v>
      </c>
      <c r="Q22" s="277"/>
    </row>
    <row r="23" spans="12:17" x14ac:dyDescent="0.25">
      <c r="L23" s="293" t="s">
        <v>9</v>
      </c>
      <c r="M23" s="276">
        <v>7</v>
      </c>
      <c r="N23" s="276">
        <v>8</v>
      </c>
      <c r="O23" s="276">
        <v>22</v>
      </c>
      <c r="P23" s="276">
        <v>37</v>
      </c>
      <c r="Q23" s="277"/>
    </row>
    <row r="24" spans="12:17" x14ac:dyDescent="0.25">
      <c r="L24" s="293" t="s">
        <v>10</v>
      </c>
      <c r="M24" s="276">
        <f>310+7</f>
        <v>317</v>
      </c>
      <c r="N24" s="276">
        <v>293</v>
      </c>
      <c r="O24" s="276">
        <v>132</v>
      </c>
      <c r="P24" s="276">
        <v>742</v>
      </c>
      <c r="Q24" s="277"/>
    </row>
    <row r="25" spans="12:17" x14ac:dyDescent="0.25">
      <c r="L25" s="293" t="s">
        <v>11</v>
      </c>
      <c r="M25" s="276">
        <f>SUM(M6:M8)</f>
        <v>884</v>
      </c>
      <c r="N25" s="276">
        <f>SUM(N6:N8)</f>
        <v>807</v>
      </c>
      <c r="O25" s="276">
        <f>SUM(O6:O8)</f>
        <v>204</v>
      </c>
      <c r="P25" s="276">
        <f>SUM(P6:P8)</f>
        <v>1895</v>
      </c>
      <c r="Q25" s="277"/>
    </row>
    <row r="26" spans="12:17" x14ac:dyDescent="0.25">
      <c r="L26" s="293" t="s">
        <v>442</v>
      </c>
      <c r="M26" s="276">
        <f>SUM(M6:M12)</f>
        <v>1922</v>
      </c>
      <c r="N26" s="276">
        <f>SUM(N6:N12)</f>
        <v>1679</v>
      </c>
      <c r="O26" s="276">
        <f>SUM(O6:O12)</f>
        <v>255</v>
      </c>
      <c r="P26" s="276">
        <f>SUM(P6:P12)</f>
        <v>3856</v>
      </c>
      <c r="Q26" s="277"/>
    </row>
    <row r="27" spans="12:17" ht="25.5" x14ac:dyDescent="0.25">
      <c r="L27" s="293" t="s">
        <v>615</v>
      </c>
      <c r="M27" s="276">
        <f>SUM(M6:M15)</f>
        <v>2092</v>
      </c>
      <c r="N27" s="276">
        <f>SUM(N6:N15)</f>
        <v>1780</v>
      </c>
      <c r="O27" s="276">
        <f>SUM(O6:O15)</f>
        <v>267</v>
      </c>
      <c r="P27" s="276">
        <f>SUM(P6:P15)</f>
        <v>4139</v>
      </c>
      <c r="Q27" s="277"/>
    </row>
    <row r="28" spans="12:17" x14ac:dyDescent="0.25">
      <c r="L28" s="222"/>
      <c r="M28" s="222"/>
      <c r="N28" s="222"/>
      <c r="O28" s="222"/>
      <c r="P28" s="222"/>
      <c r="Q28" s="222"/>
    </row>
    <row r="29" spans="12:17" ht="16.5" x14ac:dyDescent="0.3">
      <c r="L29" s="223"/>
      <c r="M29" s="223"/>
      <c r="N29" s="223"/>
      <c r="O29" s="223"/>
      <c r="P29" s="223"/>
      <c r="Q29" s="222"/>
    </row>
    <row r="30" spans="12:17" ht="22.5" customHeight="1" x14ac:dyDescent="0.3">
      <c r="L30" s="223"/>
      <c r="M30" s="223"/>
      <c r="N30" s="223"/>
      <c r="O30" s="223"/>
      <c r="P30" s="223"/>
      <c r="Q30" s="222"/>
    </row>
    <row r="31" spans="12:17" x14ac:dyDescent="0.25">
      <c r="L31" s="222"/>
      <c r="M31" s="222"/>
      <c r="N31" s="222"/>
      <c r="O31" s="222"/>
      <c r="P31" s="222"/>
      <c r="Q31" s="222"/>
    </row>
    <row r="32" spans="12:17" x14ac:dyDescent="0.25">
      <c r="L32" s="222"/>
      <c r="M32" s="222"/>
      <c r="N32" s="222"/>
      <c r="O32" s="222"/>
      <c r="P32" s="222"/>
      <c r="Q32" s="222"/>
    </row>
    <row r="33" spans="12:17" x14ac:dyDescent="0.25">
      <c r="L33" s="222"/>
      <c r="M33" s="222"/>
      <c r="N33" s="222"/>
      <c r="O33" s="222"/>
      <c r="P33" s="222"/>
      <c r="Q33" s="222"/>
    </row>
    <row r="34" spans="12:17" x14ac:dyDescent="0.25">
      <c r="L34" s="222"/>
      <c r="M34" s="222"/>
      <c r="N34" s="222"/>
      <c r="O34" s="222"/>
      <c r="P34" s="222"/>
      <c r="Q34" s="222"/>
    </row>
    <row r="35" spans="12:17" x14ac:dyDescent="0.25">
      <c r="L35" s="222"/>
      <c r="M35" s="222"/>
      <c r="N35" s="222"/>
      <c r="O35" s="222"/>
      <c r="P35" s="222"/>
      <c r="Q35" s="222"/>
    </row>
    <row r="36" spans="12:17" x14ac:dyDescent="0.25">
      <c r="L36" s="222"/>
      <c r="M36" s="222"/>
      <c r="N36" s="222"/>
      <c r="O36" s="222"/>
      <c r="P36" s="222"/>
      <c r="Q36" s="222"/>
    </row>
  </sheetData>
  <mergeCells count="6">
    <mergeCell ref="M21:O21"/>
    <mergeCell ref="L1:P1"/>
    <mergeCell ref="L2:P2"/>
    <mergeCell ref="L17:P18"/>
    <mergeCell ref="L4:L5"/>
    <mergeCell ref="M4:P4"/>
  </mergeCells>
  <pageMargins left="0.7" right="0.7" top="0.75" bottom="0.75" header="0.3" footer="0.3"/>
  <pageSetup paperSize="9" orientation="portrait" verticalDpi="0" r:id="rId1"/>
  <ignoredErrors>
    <ignoredError sqref="M27 M25 M26 N25:P2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27581-CF3B-408E-8B73-AEEC20F7B937}">
  <sheetPr codeName="Sheet6">
    <tabColor theme="4" tint="0.39997558519241921"/>
  </sheetPr>
  <dimension ref="C1:S88"/>
  <sheetViews>
    <sheetView showGridLines="0" zoomScaleNormal="109" workbookViewId="0">
      <selection activeCell="N19" sqref="N19"/>
    </sheetView>
  </sheetViews>
  <sheetFormatPr defaultColWidth="8.875" defaultRowHeight="15" x14ac:dyDescent="0.25"/>
  <cols>
    <col min="1" max="1" width="2.125" style="2" customWidth="1"/>
    <col min="2" max="6" width="11.125" style="2" customWidth="1"/>
    <col min="7" max="7" width="2.625" style="2" customWidth="1"/>
    <col min="8" max="9" width="11.125" style="2" customWidth="1"/>
    <col min="10" max="10" width="14.625" style="2" customWidth="1"/>
    <col min="11" max="11" width="3.75" style="333" customWidth="1"/>
    <col min="12" max="12" width="3.75" style="2" customWidth="1"/>
    <col min="13" max="13" width="10.375" style="2" customWidth="1"/>
    <col min="14" max="14" width="34.625" style="2" customWidth="1"/>
    <col min="15" max="18" width="11.625" style="2" customWidth="1"/>
    <col min="19" max="16384" width="8.875" style="2"/>
  </cols>
  <sheetData>
    <row r="1" spans="13:19" ht="11.25" customHeight="1" x14ac:dyDescent="0.25"/>
    <row r="2" spans="13:19" ht="33" customHeight="1" x14ac:dyDescent="0.25">
      <c r="M2" s="401" t="s">
        <v>623</v>
      </c>
      <c r="N2" s="401"/>
      <c r="O2" s="401"/>
      <c r="P2" s="401"/>
      <c r="Q2" s="401"/>
      <c r="R2" s="401"/>
    </row>
    <row r="4" spans="13:19" ht="24" customHeight="1" x14ac:dyDescent="0.25">
      <c r="M4" s="408" t="s">
        <v>52</v>
      </c>
      <c r="N4" s="408" t="s">
        <v>53</v>
      </c>
      <c r="O4" s="402" t="s">
        <v>54</v>
      </c>
      <c r="P4" s="403"/>
      <c r="Q4" s="403"/>
      <c r="R4" s="404"/>
    </row>
    <row r="5" spans="13:19" ht="17.25" customHeight="1" x14ac:dyDescent="0.25">
      <c r="M5" s="383"/>
      <c r="N5" s="408"/>
      <c r="O5" s="10" t="s">
        <v>55</v>
      </c>
      <c r="P5" s="10" t="s">
        <v>56</v>
      </c>
      <c r="Q5" s="10" t="s">
        <v>57</v>
      </c>
      <c r="R5" s="10" t="s">
        <v>26</v>
      </c>
    </row>
    <row r="6" spans="13:19" ht="29.25" customHeight="1" x14ac:dyDescent="0.25">
      <c r="M6" s="405" t="s">
        <v>58</v>
      </c>
      <c r="N6" s="38" t="s">
        <v>59</v>
      </c>
      <c r="O6" s="24">
        <v>161</v>
      </c>
      <c r="P6" s="24">
        <v>434</v>
      </c>
      <c r="Q6" s="24">
        <v>6</v>
      </c>
      <c r="R6" s="24">
        <v>601</v>
      </c>
    </row>
    <row r="7" spans="13:19" ht="15" customHeight="1" x14ac:dyDescent="0.25">
      <c r="M7" s="406"/>
      <c r="N7" s="38" t="s">
        <v>60</v>
      </c>
      <c r="O7" s="24">
        <v>110</v>
      </c>
      <c r="P7" s="24">
        <v>262</v>
      </c>
      <c r="Q7" s="24">
        <v>6</v>
      </c>
      <c r="R7" s="24">
        <v>378</v>
      </c>
    </row>
    <row r="8" spans="13:19" ht="15" customHeight="1" x14ac:dyDescent="0.25">
      <c r="M8" s="406"/>
      <c r="N8" s="38" t="s">
        <v>61</v>
      </c>
      <c r="O8" s="24">
        <v>176</v>
      </c>
      <c r="P8" s="24">
        <v>100</v>
      </c>
      <c r="Q8" s="24">
        <v>41</v>
      </c>
      <c r="R8" s="24">
        <v>317</v>
      </c>
    </row>
    <row r="9" spans="13:19" ht="15" customHeight="1" x14ac:dyDescent="0.25">
      <c r="M9" s="406"/>
      <c r="N9" s="38" t="s">
        <v>62</v>
      </c>
      <c r="O9" s="24">
        <v>477</v>
      </c>
      <c r="P9" s="24">
        <v>500</v>
      </c>
      <c r="Q9" s="24">
        <v>149</v>
      </c>
      <c r="R9" s="24">
        <v>1126</v>
      </c>
    </row>
    <row r="10" spans="13:19" ht="15" customHeight="1" x14ac:dyDescent="0.25">
      <c r="M10" s="406"/>
      <c r="N10" s="38" t="s">
        <v>63</v>
      </c>
      <c r="O10" s="24">
        <v>856</v>
      </c>
      <c r="P10" s="24">
        <v>796</v>
      </c>
      <c r="Q10" s="24">
        <v>65</v>
      </c>
      <c r="R10" s="24">
        <v>1717</v>
      </c>
    </row>
    <row r="11" spans="13:19" ht="15" customHeight="1" x14ac:dyDescent="0.25">
      <c r="M11" s="407"/>
      <c r="N11" s="39" t="s">
        <v>18</v>
      </c>
      <c r="O11" s="40">
        <v>1780</v>
      </c>
      <c r="P11" s="40">
        <v>2092</v>
      </c>
      <c r="Q11" s="40">
        <v>267</v>
      </c>
      <c r="R11" s="40">
        <v>4139</v>
      </c>
    </row>
    <row r="12" spans="13:19" ht="17.100000000000001" customHeight="1" x14ac:dyDescent="0.25">
      <c r="M12" s="409" t="s">
        <v>64</v>
      </c>
      <c r="N12" s="38" t="s">
        <v>65</v>
      </c>
      <c r="O12" s="24">
        <v>193</v>
      </c>
      <c r="P12" s="24">
        <v>110</v>
      </c>
      <c r="Q12" s="24">
        <v>143</v>
      </c>
      <c r="R12" s="24">
        <v>185</v>
      </c>
    </row>
    <row r="13" spans="13:19" ht="15" customHeight="1" x14ac:dyDescent="0.25">
      <c r="M13" s="410"/>
      <c r="N13" s="38" t="s">
        <v>66</v>
      </c>
      <c r="O13" s="24">
        <v>45.8</v>
      </c>
      <c r="P13" s="24">
        <v>20.3</v>
      </c>
      <c r="Q13" s="24">
        <v>25.3</v>
      </c>
      <c r="R13" s="24">
        <v>42.5</v>
      </c>
    </row>
    <row r="14" spans="13:19" ht="23.1" customHeight="1" x14ac:dyDescent="0.25">
      <c r="M14" s="411"/>
      <c r="N14" s="38" t="s">
        <v>67</v>
      </c>
      <c r="O14" s="24">
        <v>456</v>
      </c>
      <c r="P14" s="24">
        <v>427</v>
      </c>
      <c r="Q14" s="24">
        <v>440</v>
      </c>
      <c r="R14" s="24">
        <v>445</v>
      </c>
    </row>
    <row r="15" spans="13:19" ht="20.25" customHeight="1" x14ac:dyDescent="0.25">
      <c r="M15" s="409" t="s">
        <v>68</v>
      </c>
      <c r="N15" s="38" t="s">
        <v>69</v>
      </c>
      <c r="O15" s="6">
        <v>6.2</v>
      </c>
      <c r="P15" s="6">
        <v>9.1</v>
      </c>
      <c r="Q15" s="6">
        <v>9.9</v>
      </c>
      <c r="R15" s="6">
        <v>7.1</v>
      </c>
    </row>
    <row r="16" spans="13:19" ht="17.25" customHeight="1" x14ac:dyDescent="0.25">
      <c r="M16" s="410"/>
      <c r="N16" s="234" t="s">
        <v>67</v>
      </c>
      <c r="O16" s="234">
        <v>344</v>
      </c>
      <c r="P16" s="234">
        <v>322</v>
      </c>
      <c r="Q16" s="234">
        <v>308</v>
      </c>
      <c r="R16" s="235">
        <v>328</v>
      </c>
      <c r="S16" s="277"/>
    </row>
    <row r="17" spans="3:19" ht="35.25" customHeight="1" x14ac:dyDescent="0.25">
      <c r="M17" s="221"/>
      <c r="N17" s="221"/>
      <c r="O17" s="400" t="s">
        <v>73</v>
      </c>
      <c r="P17" s="400"/>
      <c r="Q17" s="400"/>
      <c r="R17" s="277"/>
      <c r="S17" s="277"/>
    </row>
    <row r="18" spans="3:19" x14ac:dyDescent="0.25">
      <c r="M18" s="221"/>
      <c r="N18" s="221"/>
      <c r="O18" s="310" t="s">
        <v>96</v>
      </c>
      <c r="P18" s="310" t="s">
        <v>97</v>
      </c>
      <c r="Q18" s="310" t="s">
        <v>98</v>
      </c>
      <c r="R18" s="277"/>
      <c r="S18" s="277"/>
    </row>
    <row r="19" spans="3:19" x14ac:dyDescent="0.25">
      <c r="M19" s="221"/>
      <c r="N19" s="311" t="s">
        <v>59</v>
      </c>
      <c r="O19" s="304">
        <v>161</v>
      </c>
      <c r="P19" s="304">
        <v>434</v>
      </c>
      <c r="Q19" s="304">
        <v>6</v>
      </c>
      <c r="R19" s="277"/>
      <c r="S19" s="277"/>
    </row>
    <row r="20" spans="3:19" x14ac:dyDescent="0.25">
      <c r="M20" s="221"/>
      <c r="N20" s="311" t="s">
        <v>60</v>
      </c>
      <c r="O20" s="304">
        <v>110</v>
      </c>
      <c r="P20" s="304">
        <v>262</v>
      </c>
      <c r="Q20" s="304">
        <v>6</v>
      </c>
      <c r="R20" s="277"/>
      <c r="S20" s="277"/>
    </row>
    <row r="21" spans="3:19" x14ac:dyDescent="0.25">
      <c r="M21" s="221"/>
      <c r="N21" s="311" t="s">
        <v>61</v>
      </c>
      <c r="O21" s="304">
        <v>176</v>
      </c>
      <c r="P21" s="304">
        <v>100</v>
      </c>
      <c r="Q21" s="304">
        <v>41</v>
      </c>
      <c r="R21" s="277"/>
      <c r="S21" s="277"/>
    </row>
    <row r="22" spans="3:19" x14ac:dyDescent="0.25">
      <c r="C22" s="6"/>
      <c r="M22" s="221"/>
      <c r="N22" s="311" t="s">
        <v>62</v>
      </c>
      <c r="O22" s="304">
        <v>477</v>
      </c>
      <c r="P22" s="304">
        <v>500</v>
      </c>
      <c r="Q22" s="304">
        <v>149</v>
      </c>
      <c r="R22" s="277"/>
      <c r="S22" s="277"/>
    </row>
    <row r="23" spans="3:19" x14ac:dyDescent="0.25">
      <c r="C23" s="6"/>
      <c r="M23" s="221"/>
      <c r="N23" s="311" t="s">
        <v>26</v>
      </c>
      <c r="O23" s="221">
        <f>SUM(O19:O22)</f>
        <v>924</v>
      </c>
      <c r="P23" s="221">
        <f t="shared" ref="P23:Q23" si="0">SUM(P19:P22)</f>
        <v>1296</v>
      </c>
      <c r="Q23" s="221">
        <f t="shared" si="0"/>
        <v>202</v>
      </c>
      <c r="R23" s="277"/>
      <c r="S23" s="277"/>
    </row>
    <row r="24" spans="3:19" x14ac:dyDescent="0.25">
      <c r="M24" s="221"/>
      <c r="N24" s="311"/>
      <c r="O24" s="221"/>
      <c r="P24" s="221"/>
      <c r="Q24" s="221"/>
      <c r="R24" s="277"/>
      <c r="S24" s="277"/>
    </row>
    <row r="25" spans="3:19" ht="16.5" x14ac:dyDescent="0.3">
      <c r="M25" s="221"/>
      <c r="N25" s="221"/>
      <c r="O25" s="312"/>
      <c r="P25" s="312"/>
      <c r="Q25" s="312"/>
      <c r="R25" s="277"/>
      <c r="S25" s="277"/>
    </row>
    <row r="26" spans="3:19" ht="32.25" customHeight="1" x14ac:dyDescent="0.25">
      <c r="M26" s="221"/>
      <c r="N26" s="221"/>
      <c r="O26" s="310" t="s">
        <v>96</v>
      </c>
      <c r="P26" s="310" t="s">
        <v>97</v>
      </c>
      <c r="Q26" s="310" t="s">
        <v>98</v>
      </c>
      <c r="R26" s="277"/>
      <c r="S26" s="277"/>
    </row>
    <row r="27" spans="3:19" x14ac:dyDescent="0.25">
      <c r="M27" s="221"/>
      <c r="N27" s="311" t="s">
        <v>59</v>
      </c>
      <c r="O27" s="304">
        <v>161</v>
      </c>
      <c r="P27" s="304">
        <v>434</v>
      </c>
      <c r="Q27" s="304">
        <v>6</v>
      </c>
      <c r="R27" s="277"/>
      <c r="S27" s="277"/>
    </row>
    <row r="28" spans="3:19" x14ac:dyDescent="0.25">
      <c r="M28" s="221"/>
      <c r="N28" s="311" t="s">
        <v>60</v>
      </c>
      <c r="O28" s="304">
        <v>110</v>
      </c>
      <c r="P28" s="304">
        <v>262</v>
      </c>
      <c r="Q28" s="304">
        <v>6</v>
      </c>
      <c r="R28" s="277"/>
      <c r="S28" s="277"/>
    </row>
    <row r="29" spans="3:19" x14ac:dyDescent="0.25">
      <c r="M29" s="221"/>
      <c r="N29" s="221"/>
      <c r="O29" s="221">
        <f>+O6+O7</f>
        <v>271</v>
      </c>
      <c r="P29" s="221">
        <f>+P6+P7</f>
        <v>696</v>
      </c>
      <c r="Q29" s="221">
        <f>+Q6+Q7</f>
        <v>12</v>
      </c>
      <c r="R29" s="277"/>
      <c r="S29" s="277"/>
    </row>
    <row r="30" spans="3:19" x14ac:dyDescent="0.25">
      <c r="M30" s="221"/>
      <c r="N30" s="221"/>
      <c r="O30" s="221"/>
      <c r="P30" s="221"/>
      <c r="Q30" s="221"/>
      <c r="R30" s="277"/>
      <c r="S30" s="277"/>
    </row>
    <row r="31" spans="3:19" x14ac:dyDescent="0.25">
      <c r="M31" s="221"/>
      <c r="N31" s="221"/>
      <c r="O31" s="221"/>
      <c r="P31" s="221"/>
      <c r="Q31" s="221"/>
      <c r="R31" s="277"/>
      <c r="S31" s="277"/>
    </row>
    <row r="32" spans="3:19" x14ac:dyDescent="0.25">
      <c r="M32" s="221"/>
      <c r="N32" s="221"/>
      <c r="O32" s="221"/>
      <c r="P32" s="221"/>
      <c r="Q32" s="221"/>
      <c r="R32" s="277"/>
      <c r="S32" s="277"/>
    </row>
    <row r="33" spans="3:19" ht="16.5" x14ac:dyDescent="0.3">
      <c r="C33"/>
      <c r="D33"/>
      <c r="E33"/>
      <c r="F33"/>
      <c r="G33"/>
      <c r="H33"/>
      <c r="I33"/>
      <c r="J33"/>
      <c r="M33" s="221"/>
      <c r="N33" s="221"/>
      <c r="O33" s="310" t="s">
        <v>96</v>
      </c>
      <c r="P33" s="310" t="s">
        <v>97</v>
      </c>
      <c r="Q33" s="310" t="s">
        <v>98</v>
      </c>
      <c r="R33" s="277"/>
      <c r="S33" s="277"/>
    </row>
    <row r="34" spans="3:19" ht="16.5" x14ac:dyDescent="0.3">
      <c r="C34"/>
      <c r="D34"/>
      <c r="E34"/>
      <c r="F34"/>
      <c r="G34"/>
      <c r="H34"/>
      <c r="I34"/>
      <c r="J34"/>
      <c r="M34" s="221"/>
      <c r="N34" s="311" t="s">
        <v>62</v>
      </c>
      <c r="O34" s="304">
        <v>477</v>
      </c>
      <c r="P34" s="304">
        <v>500</v>
      </c>
      <c r="Q34" s="304">
        <v>149</v>
      </c>
      <c r="R34" s="277"/>
      <c r="S34" s="277"/>
    </row>
    <row r="35" spans="3:19" ht="16.5" x14ac:dyDescent="0.3">
      <c r="C35"/>
      <c r="D35"/>
      <c r="E35"/>
      <c r="F35"/>
      <c r="G35"/>
      <c r="H35"/>
      <c r="I35"/>
      <c r="J35"/>
      <c r="M35" s="221"/>
      <c r="N35" s="221"/>
      <c r="O35" s="221"/>
      <c r="P35" s="221"/>
      <c r="Q35" s="221"/>
      <c r="R35" s="277"/>
      <c r="S35" s="277"/>
    </row>
    <row r="36" spans="3:19" ht="16.5" x14ac:dyDescent="0.3">
      <c r="C36"/>
      <c r="D36"/>
      <c r="E36"/>
      <c r="F36"/>
      <c r="G36"/>
      <c r="H36"/>
      <c r="I36"/>
      <c r="J36"/>
      <c r="M36" s="221"/>
      <c r="N36" s="221"/>
      <c r="O36" s="221"/>
      <c r="P36" s="221"/>
      <c r="Q36" s="221"/>
      <c r="R36" s="277"/>
      <c r="S36" s="277"/>
    </row>
    <row r="37" spans="3:19" ht="16.5" x14ac:dyDescent="0.3">
      <c r="C37"/>
      <c r="D37"/>
      <c r="E37"/>
      <c r="F37"/>
      <c r="G37"/>
      <c r="H37"/>
      <c r="I37"/>
      <c r="J37"/>
      <c r="M37" s="221"/>
      <c r="N37" s="221"/>
      <c r="O37" s="310" t="s">
        <v>96</v>
      </c>
      <c r="P37" s="310" t="s">
        <v>97</v>
      </c>
      <c r="Q37" s="310" t="s">
        <v>98</v>
      </c>
      <c r="R37" s="277"/>
      <c r="S37" s="277"/>
    </row>
    <row r="38" spans="3:19" ht="16.5" x14ac:dyDescent="0.3">
      <c r="C38"/>
      <c r="D38"/>
      <c r="E38"/>
      <c r="F38"/>
      <c r="G38"/>
      <c r="H38"/>
      <c r="I38"/>
      <c r="J38"/>
      <c r="M38" s="221"/>
      <c r="N38" s="311" t="s">
        <v>61</v>
      </c>
      <c r="O38" s="304">
        <v>176</v>
      </c>
      <c r="P38" s="304">
        <v>100</v>
      </c>
      <c r="Q38" s="304">
        <v>41</v>
      </c>
      <c r="R38" s="277"/>
      <c r="S38" s="277"/>
    </row>
    <row r="39" spans="3:19" ht="16.5" x14ac:dyDescent="0.3">
      <c r="C39"/>
      <c r="D39"/>
      <c r="E39"/>
      <c r="F39"/>
      <c r="G39"/>
      <c r="H39"/>
      <c r="I39"/>
      <c r="J39"/>
      <c r="M39" s="277"/>
      <c r="N39" s="277"/>
      <c r="O39" s="277"/>
      <c r="P39" s="277"/>
      <c r="Q39" s="277"/>
      <c r="R39" s="277"/>
      <c r="S39" s="277"/>
    </row>
    <row r="40" spans="3:19" ht="16.5" x14ac:dyDescent="0.3">
      <c r="C40"/>
      <c r="D40"/>
      <c r="E40"/>
      <c r="F40"/>
      <c r="G40"/>
      <c r="H40"/>
      <c r="I40"/>
      <c r="J40"/>
      <c r="M40" s="277"/>
      <c r="N40" s="277"/>
      <c r="O40" s="277"/>
      <c r="P40" s="277"/>
      <c r="Q40" s="277"/>
      <c r="R40" s="277"/>
      <c r="S40" s="277"/>
    </row>
    <row r="41" spans="3:19" ht="16.5" x14ac:dyDescent="0.3">
      <c r="C41"/>
      <c r="D41"/>
      <c r="E41"/>
      <c r="F41"/>
      <c r="G41"/>
      <c r="H41"/>
      <c r="I41"/>
      <c r="J41"/>
      <c r="M41" s="277"/>
      <c r="N41" s="277"/>
      <c r="O41" s="277"/>
      <c r="P41" s="277"/>
      <c r="Q41" s="277"/>
      <c r="R41" s="277"/>
      <c r="S41" s="277"/>
    </row>
    <row r="42" spans="3:19" ht="16.5" x14ac:dyDescent="0.3">
      <c r="C42"/>
      <c r="D42"/>
      <c r="E42"/>
      <c r="F42"/>
      <c r="G42"/>
      <c r="H42"/>
      <c r="I42"/>
      <c r="J42"/>
      <c r="M42" s="277"/>
      <c r="N42" s="277"/>
      <c r="O42" s="277"/>
      <c r="P42" s="277"/>
      <c r="Q42" s="277"/>
      <c r="R42" s="277"/>
      <c r="S42" s="277"/>
    </row>
    <row r="43" spans="3:19" ht="16.5" x14ac:dyDescent="0.3">
      <c r="C43"/>
      <c r="D43"/>
      <c r="E43"/>
      <c r="F43"/>
      <c r="G43"/>
      <c r="H43"/>
      <c r="I43"/>
      <c r="J43"/>
      <c r="M43" s="222"/>
      <c r="N43" s="222"/>
      <c r="O43" s="222"/>
      <c r="P43" s="222"/>
      <c r="Q43" s="222"/>
    </row>
    <row r="44" spans="3:19" ht="16.5" x14ac:dyDescent="0.3">
      <c r="C44"/>
      <c r="D44"/>
      <c r="E44"/>
      <c r="F44"/>
      <c r="G44"/>
      <c r="H44"/>
      <c r="I44"/>
      <c r="J44"/>
      <c r="M44" s="222"/>
      <c r="N44" s="222"/>
      <c r="O44" s="222"/>
      <c r="P44" s="222"/>
      <c r="Q44" s="222"/>
    </row>
    <row r="45" spans="3:19" ht="16.5" x14ac:dyDescent="0.3">
      <c r="C45"/>
      <c r="D45"/>
      <c r="E45"/>
      <c r="F45"/>
      <c r="G45"/>
      <c r="H45"/>
      <c r="I45"/>
      <c r="J45"/>
      <c r="M45" s="222"/>
      <c r="N45" s="222"/>
      <c r="O45" s="222"/>
      <c r="P45" s="222"/>
      <c r="Q45" s="222"/>
    </row>
    <row r="46" spans="3:19" ht="16.5" x14ac:dyDescent="0.3">
      <c r="C46"/>
      <c r="D46"/>
      <c r="E46"/>
      <c r="F46"/>
      <c r="G46"/>
      <c r="H46"/>
      <c r="I46"/>
      <c r="J46"/>
      <c r="M46" s="222"/>
      <c r="N46" s="222"/>
      <c r="O46" s="222"/>
      <c r="P46" s="222"/>
      <c r="Q46" s="222"/>
    </row>
    <row r="47" spans="3:19" ht="16.5" x14ac:dyDescent="0.3">
      <c r="C47"/>
      <c r="D47"/>
      <c r="E47"/>
      <c r="F47"/>
      <c r="G47"/>
      <c r="H47"/>
      <c r="I47"/>
      <c r="J47"/>
      <c r="M47" s="222"/>
      <c r="N47" s="222"/>
      <c r="O47" s="222"/>
      <c r="P47" s="222"/>
      <c r="Q47" s="222"/>
    </row>
    <row r="48" spans="3:19" ht="16.5" x14ac:dyDescent="0.3">
      <c r="C48"/>
      <c r="D48"/>
      <c r="E48"/>
      <c r="F48"/>
      <c r="G48"/>
      <c r="H48"/>
      <c r="I48"/>
      <c r="J48"/>
      <c r="M48" s="222"/>
      <c r="N48" s="222"/>
      <c r="O48" s="222"/>
      <c r="P48" s="222"/>
      <c r="Q48" s="222"/>
    </row>
    <row r="49" spans="3:17" ht="16.5" x14ac:dyDescent="0.3">
      <c r="C49"/>
      <c r="D49"/>
      <c r="E49"/>
      <c r="F49"/>
      <c r="G49"/>
      <c r="H49"/>
      <c r="I49"/>
      <c r="J49"/>
      <c r="M49" s="222"/>
      <c r="N49" s="222"/>
      <c r="O49" s="222"/>
      <c r="P49" s="222"/>
      <c r="Q49" s="222"/>
    </row>
    <row r="50" spans="3:17" ht="16.5" x14ac:dyDescent="0.3">
      <c r="C50"/>
      <c r="D50"/>
      <c r="E50"/>
      <c r="F50"/>
      <c r="G50"/>
      <c r="H50"/>
      <c r="I50"/>
      <c r="J50"/>
      <c r="M50" s="222"/>
      <c r="N50" s="222"/>
      <c r="O50" s="222"/>
      <c r="P50" s="222"/>
      <c r="Q50" s="222"/>
    </row>
    <row r="51" spans="3:17" ht="16.5" x14ac:dyDescent="0.3">
      <c r="C51"/>
      <c r="D51"/>
      <c r="E51"/>
      <c r="F51"/>
      <c r="G51"/>
      <c r="H51"/>
      <c r="I51"/>
      <c r="J51"/>
    </row>
    <row r="59" spans="3:17" ht="16.5" x14ac:dyDescent="0.3">
      <c r="C59"/>
      <c r="D59"/>
      <c r="E59"/>
      <c r="F59"/>
      <c r="G59"/>
      <c r="H59"/>
      <c r="I59"/>
      <c r="J59"/>
    </row>
    <row r="60" spans="3:17" ht="16.5" x14ac:dyDescent="0.3">
      <c r="C60"/>
      <c r="D60"/>
      <c r="E60"/>
      <c r="F60"/>
      <c r="G60"/>
      <c r="H60"/>
      <c r="I60"/>
      <c r="J60"/>
    </row>
    <row r="61" spans="3:17" ht="16.5" x14ac:dyDescent="0.3">
      <c r="C61"/>
      <c r="D61"/>
      <c r="E61"/>
      <c r="F61"/>
      <c r="G61"/>
      <c r="H61"/>
      <c r="I61"/>
      <c r="J61"/>
    </row>
    <row r="62" spans="3:17" ht="16.5" x14ac:dyDescent="0.3">
      <c r="C62"/>
      <c r="D62"/>
      <c r="E62"/>
      <c r="F62"/>
      <c r="G62"/>
      <c r="H62"/>
      <c r="I62"/>
      <c r="J62"/>
    </row>
    <row r="63" spans="3:17" ht="16.5" x14ac:dyDescent="0.3">
      <c r="C63"/>
      <c r="D63"/>
      <c r="E63"/>
      <c r="F63"/>
      <c r="G63"/>
      <c r="H63"/>
      <c r="I63"/>
      <c r="J63"/>
    </row>
    <row r="64" spans="3:17" ht="16.5" x14ac:dyDescent="0.3">
      <c r="C64"/>
      <c r="D64"/>
      <c r="E64"/>
      <c r="F64"/>
      <c r="G64"/>
      <c r="H64"/>
      <c r="I64"/>
      <c r="J64"/>
    </row>
    <row r="65" spans="3:10" ht="16.5" x14ac:dyDescent="0.3">
      <c r="C65"/>
      <c r="D65"/>
      <c r="E65"/>
      <c r="F65"/>
      <c r="G65"/>
      <c r="H65"/>
      <c r="I65"/>
      <c r="J65"/>
    </row>
    <row r="66" spans="3:10" ht="16.5" x14ac:dyDescent="0.3">
      <c r="C66"/>
      <c r="D66"/>
      <c r="E66"/>
      <c r="F66"/>
      <c r="G66"/>
      <c r="H66"/>
      <c r="I66"/>
      <c r="J66"/>
    </row>
    <row r="67" spans="3:10" ht="16.5" x14ac:dyDescent="0.3">
      <c r="C67"/>
      <c r="D67"/>
      <c r="E67"/>
      <c r="F67"/>
      <c r="G67"/>
      <c r="H67"/>
      <c r="I67"/>
      <c r="J67"/>
    </row>
    <row r="68" spans="3:10" ht="16.5" x14ac:dyDescent="0.3">
      <c r="C68"/>
      <c r="D68"/>
      <c r="E68"/>
      <c r="F68"/>
      <c r="G68"/>
      <c r="H68"/>
      <c r="I68"/>
      <c r="J68"/>
    </row>
    <row r="69" spans="3:10" ht="16.5" x14ac:dyDescent="0.3">
      <c r="C69"/>
      <c r="D69"/>
      <c r="E69"/>
      <c r="F69"/>
      <c r="G69"/>
      <c r="H69"/>
      <c r="I69"/>
      <c r="J69"/>
    </row>
    <row r="74" spans="3:10" ht="16.5" x14ac:dyDescent="0.3">
      <c r="C74"/>
      <c r="D74"/>
      <c r="E74"/>
      <c r="F74"/>
      <c r="G74"/>
      <c r="H74"/>
      <c r="I74"/>
      <c r="J74"/>
    </row>
    <row r="75" spans="3:10" ht="16.5" x14ac:dyDescent="0.3">
      <c r="C75"/>
      <c r="D75"/>
      <c r="E75"/>
      <c r="F75"/>
      <c r="G75"/>
      <c r="H75"/>
      <c r="I75"/>
      <c r="J75"/>
    </row>
    <row r="76" spans="3:10" ht="16.5" x14ac:dyDescent="0.3">
      <c r="C76"/>
      <c r="D76"/>
      <c r="E76"/>
      <c r="F76"/>
      <c r="G76"/>
      <c r="H76"/>
      <c r="I76"/>
      <c r="J76"/>
    </row>
    <row r="77" spans="3:10" ht="16.5" x14ac:dyDescent="0.3">
      <c r="C77"/>
      <c r="D77"/>
      <c r="E77"/>
      <c r="F77"/>
      <c r="G77"/>
      <c r="H77"/>
      <c r="I77"/>
      <c r="J77"/>
    </row>
    <row r="78" spans="3:10" ht="16.5" x14ac:dyDescent="0.3">
      <c r="C78"/>
      <c r="D78"/>
      <c r="E78"/>
      <c r="F78"/>
      <c r="G78"/>
      <c r="H78"/>
      <c r="I78"/>
      <c r="J78"/>
    </row>
    <row r="79" spans="3:10" ht="16.5" x14ac:dyDescent="0.3">
      <c r="C79"/>
      <c r="D79"/>
      <c r="E79"/>
      <c r="F79"/>
      <c r="G79"/>
      <c r="H79"/>
      <c r="I79"/>
      <c r="J79"/>
    </row>
    <row r="80" spans="3:10" ht="16.5" x14ac:dyDescent="0.3">
      <c r="C80"/>
      <c r="D80"/>
      <c r="E80"/>
      <c r="F80"/>
      <c r="G80"/>
      <c r="H80"/>
      <c r="I80"/>
      <c r="J80"/>
    </row>
    <row r="81" spans="3:10" ht="16.5" x14ac:dyDescent="0.3">
      <c r="C81"/>
      <c r="D81"/>
      <c r="E81"/>
      <c r="F81"/>
      <c r="G81"/>
      <c r="H81"/>
      <c r="I81"/>
      <c r="J81"/>
    </row>
    <row r="82" spans="3:10" ht="16.5" x14ac:dyDescent="0.3">
      <c r="C82"/>
      <c r="D82"/>
      <c r="E82"/>
      <c r="F82"/>
      <c r="G82"/>
      <c r="H82"/>
      <c r="I82"/>
      <c r="J82"/>
    </row>
    <row r="83" spans="3:10" ht="16.5" x14ac:dyDescent="0.3">
      <c r="C83"/>
      <c r="D83"/>
      <c r="E83"/>
      <c r="F83"/>
      <c r="G83"/>
      <c r="H83"/>
      <c r="I83"/>
      <c r="J83"/>
    </row>
    <row r="84" spans="3:10" ht="16.5" x14ac:dyDescent="0.3">
      <c r="C84"/>
      <c r="D84"/>
      <c r="E84"/>
      <c r="F84"/>
      <c r="G84"/>
      <c r="H84"/>
      <c r="I84"/>
      <c r="J84"/>
    </row>
    <row r="85" spans="3:10" ht="16.5" x14ac:dyDescent="0.3">
      <c r="C85"/>
      <c r="D85"/>
      <c r="E85"/>
      <c r="F85"/>
      <c r="G85"/>
      <c r="H85"/>
      <c r="I85"/>
      <c r="J85"/>
    </row>
    <row r="86" spans="3:10" ht="16.5" x14ac:dyDescent="0.3">
      <c r="C86"/>
      <c r="D86"/>
      <c r="E86"/>
      <c r="F86"/>
      <c r="G86"/>
      <c r="H86"/>
      <c r="I86"/>
      <c r="J86"/>
    </row>
    <row r="87" spans="3:10" ht="16.5" x14ac:dyDescent="0.3">
      <c r="C87"/>
      <c r="D87"/>
      <c r="E87"/>
      <c r="F87"/>
      <c r="G87"/>
      <c r="H87"/>
      <c r="I87"/>
      <c r="J87"/>
    </row>
    <row r="88" spans="3:10" ht="16.5" x14ac:dyDescent="0.3">
      <c r="C88"/>
      <c r="D88"/>
      <c r="E88"/>
      <c r="F88"/>
      <c r="G88"/>
      <c r="H88"/>
      <c r="I88"/>
      <c r="J88"/>
    </row>
  </sheetData>
  <mergeCells count="8">
    <mergeCell ref="O17:Q17"/>
    <mergeCell ref="M2:R2"/>
    <mergeCell ref="O4:R4"/>
    <mergeCell ref="M6:M11"/>
    <mergeCell ref="M4:M5"/>
    <mergeCell ref="N4:N5"/>
    <mergeCell ref="M12:M14"/>
    <mergeCell ref="M15:M1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5FA9A-D041-41A9-B222-8B961770FE24}">
  <sheetPr codeName="Sheet7">
    <tabColor theme="4" tint="0.39997558519241921"/>
  </sheetPr>
  <dimension ref="K1:S44"/>
  <sheetViews>
    <sheetView showGridLines="0" zoomScaleNormal="100" workbookViewId="0"/>
  </sheetViews>
  <sheetFormatPr defaultColWidth="8.875" defaultRowHeight="15" x14ac:dyDescent="0.25"/>
  <cols>
    <col min="1" max="1" width="2.125" style="2" customWidth="1"/>
    <col min="2" max="3" width="9" style="2" customWidth="1"/>
    <col min="4" max="10" width="5" style="2" customWidth="1"/>
    <col min="11" max="11" width="3.875" style="333" customWidth="1"/>
    <col min="12" max="12" width="8.875" style="2"/>
    <col min="13" max="13" width="24.875" style="2" customWidth="1"/>
    <col min="14" max="14" width="19.5" style="2" customWidth="1"/>
    <col min="15" max="16384" width="8.875" style="2"/>
  </cols>
  <sheetData>
    <row r="1" spans="13:16" ht="10.5" customHeight="1" x14ac:dyDescent="0.25"/>
    <row r="2" spans="13:16" ht="15.75" x14ac:dyDescent="0.25">
      <c r="M2" s="401" t="s">
        <v>622</v>
      </c>
      <c r="N2" s="401"/>
    </row>
    <row r="3" spans="13:16" ht="9" customHeight="1" x14ac:dyDescent="0.25">
      <c r="M3" s="48"/>
      <c r="N3" s="48"/>
    </row>
    <row r="4" spans="13:16" ht="15" customHeight="1" x14ac:dyDescent="0.25">
      <c r="M4" s="44" t="s">
        <v>58</v>
      </c>
      <c r="N4" s="43" t="s">
        <v>22</v>
      </c>
    </row>
    <row r="5" spans="13:16" ht="15" customHeight="1" x14ac:dyDescent="0.25">
      <c r="M5" s="45" t="s">
        <v>3</v>
      </c>
      <c r="N5" s="22">
        <v>4139</v>
      </c>
    </row>
    <row r="6" spans="13:16" ht="26.25" customHeight="1" x14ac:dyDescent="0.25">
      <c r="M6" s="46" t="s">
        <v>74</v>
      </c>
      <c r="N6" s="47">
        <v>601</v>
      </c>
    </row>
    <row r="7" spans="13:16" ht="24.75" customHeight="1" x14ac:dyDescent="0.25">
      <c r="M7" s="37" t="s">
        <v>75</v>
      </c>
      <c r="N7" s="22">
        <v>378</v>
      </c>
    </row>
    <row r="8" spans="13:16" ht="15" customHeight="1" x14ac:dyDescent="0.25">
      <c r="M8" s="46" t="s">
        <v>76</v>
      </c>
      <c r="N8" s="47">
        <v>317</v>
      </c>
    </row>
    <row r="9" spans="13:16" ht="15" customHeight="1" x14ac:dyDescent="0.25">
      <c r="M9" s="37" t="s">
        <v>77</v>
      </c>
      <c r="N9" s="22">
        <v>1126</v>
      </c>
    </row>
    <row r="10" spans="13:16" ht="15" customHeight="1" x14ac:dyDescent="0.25">
      <c r="M10" s="51" t="s">
        <v>78</v>
      </c>
      <c r="N10" s="160">
        <v>1717</v>
      </c>
    </row>
    <row r="11" spans="13:16" ht="15" customHeight="1" x14ac:dyDescent="0.25">
      <c r="M11" s="37" t="s">
        <v>79</v>
      </c>
      <c r="N11" s="24">
        <v>1481</v>
      </c>
    </row>
    <row r="12" spans="13:16" ht="15" customHeight="1" x14ac:dyDescent="0.25">
      <c r="M12" s="46" t="s">
        <v>80</v>
      </c>
      <c r="N12" s="21">
        <v>69</v>
      </c>
    </row>
    <row r="13" spans="13:16" ht="15" customHeight="1" x14ac:dyDescent="0.25">
      <c r="M13" s="37" t="s">
        <v>81</v>
      </c>
      <c r="N13" s="24">
        <v>71</v>
      </c>
    </row>
    <row r="14" spans="13:16" ht="15" customHeight="1" x14ac:dyDescent="0.25">
      <c r="M14" s="46" t="s">
        <v>82</v>
      </c>
      <c r="N14" s="21">
        <v>96</v>
      </c>
    </row>
    <row r="16" spans="13:16" x14ac:dyDescent="0.25">
      <c r="M16" s="221"/>
      <c r="N16" s="221"/>
      <c r="O16" s="221"/>
      <c r="P16" s="221"/>
    </row>
    <row r="17" spans="13:19" x14ac:dyDescent="0.25">
      <c r="M17" s="313" t="s">
        <v>78</v>
      </c>
      <c r="N17" s="314" t="s">
        <v>474</v>
      </c>
      <c r="O17" s="315" t="s">
        <v>475</v>
      </c>
      <c r="P17" s="221"/>
      <c r="Q17" s="222"/>
      <c r="R17" s="222"/>
      <c r="S17" s="222"/>
    </row>
    <row r="18" spans="13:19" x14ac:dyDescent="0.25">
      <c r="M18" s="303" t="s">
        <v>79</v>
      </c>
      <c r="N18" s="304">
        <v>1481</v>
      </c>
      <c r="O18" s="316">
        <f>N18/N22</f>
        <v>0.86255096097845074</v>
      </c>
      <c r="P18" s="221"/>
      <c r="Q18" s="222"/>
      <c r="R18" s="222"/>
      <c r="S18" s="222"/>
    </row>
    <row r="19" spans="13:19" x14ac:dyDescent="0.25">
      <c r="M19" s="303" t="s">
        <v>80</v>
      </c>
      <c r="N19" s="304">
        <v>69</v>
      </c>
      <c r="O19" s="316">
        <f>N19/N22</f>
        <v>4.0186371578334303E-2</v>
      </c>
      <c r="P19" s="221"/>
      <c r="Q19" s="222"/>
      <c r="R19" s="222"/>
      <c r="S19" s="222"/>
    </row>
    <row r="20" spans="13:19" x14ac:dyDescent="0.25">
      <c r="M20" s="303" t="s">
        <v>81</v>
      </c>
      <c r="N20" s="304">
        <v>71</v>
      </c>
      <c r="O20" s="316">
        <f>N20/N22</f>
        <v>4.1351193942923706E-2</v>
      </c>
      <c r="P20" s="221"/>
      <c r="Q20" s="222"/>
      <c r="R20" s="222"/>
      <c r="S20" s="222"/>
    </row>
    <row r="21" spans="13:19" x14ac:dyDescent="0.25">
      <c r="M21" s="303" t="s">
        <v>82</v>
      </c>
      <c r="N21" s="304">
        <v>96</v>
      </c>
      <c r="O21" s="316">
        <f>N21/N22</f>
        <v>5.5911473500291207E-2</v>
      </c>
      <c r="P21" s="221"/>
      <c r="Q21" s="222"/>
      <c r="R21" s="222"/>
      <c r="S21" s="222"/>
    </row>
    <row r="22" spans="13:19" x14ac:dyDescent="0.25">
      <c r="M22" s="317" t="s">
        <v>26</v>
      </c>
      <c r="N22" s="317">
        <f>SUM(N18:N21)</f>
        <v>1717</v>
      </c>
      <c r="O22" s="318">
        <f>N22/N22%</f>
        <v>99.999999999999986</v>
      </c>
      <c r="P22" s="221"/>
      <c r="Q22" s="222"/>
      <c r="R22" s="222"/>
      <c r="S22" s="222"/>
    </row>
    <row r="23" spans="13:19" ht="16.5" x14ac:dyDescent="0.3">
      <c r="M23" s="312"/>
      <c r="N23" s="312"/>
      <c r="O23" s="221"/>
      <c r="P23" s="221"/>
      <c r="Q23" s="222"/>
      <c r="R23" s="222"/>
      <c r="S23" s="222"/>
    </row>
    <row r="24" spans="13:19" ht="16.5" x14ac:dyDescent="0.3">
      <c r="M24" s="223"/>
      <c r="N24" s="223"/>
      <c r="O24" s="222"/>
      <c r="P24" s="222"/>
      <c r="Q24" s="222"/>
      <c r="R24" s="222"/>
      <c r="S24" s="222"/>
    </row>
    <row r="25" spans="13:19" x14ac:dyDescent="0.25">
      <c r="M25" s="222"/>
      <c r="N25" s="233"/>
      <c r="O25" s="222"/>
      <c r="P25" s="222"/>
      <c r="Q25" s="222"/>
      <c r="R25" s="222"/>
      <c r="S25" s="222"/>
    </row>
    <row r="26" spans="13:19" x14ac:dyDescent="0.25">
      <c r="M26" s="222"/>
      <c r="N26" s="222"/>
      <c r="O26" s="222"/>
      <c r="P26" s="222"/>
      <c r="Q26" s="222"/>
      <c r="R26" s="222"/>
      <c r="S26" s="222"/>
    </row>
    <row r="27" spans="13:19" x14ac:dyDescent="0.25">
      <c r="M27" s="222"/>
      <c r="N27" s="222"/>
      <c r="O27" s="222"/>
      <c r="P27" s="222"/>
      <c r="Q27" s="222"/>
      <c r="R27" s="222"/>
      <c r="S27" s="222"/>
    </row>
    <row r="28" spans="13:19" x14ac:dyDescent="0.25">
      <c r="M28" s="222"/>
      <c r="N28" s="222"/>
      <c r="O28" s="222"/>
      <c r="P28" s="222"/>
      <c r="Q28" s="222"/>
      <c r="R28" s="222"/>
      <c r="S28" s="222"/>
    </row>
    <row r="29" spans="13:19" x14ac:dyDescent="0.25">
      <c r="M29" s="222"/>
      <c r="N29" s="222"/>
      <c r="O29" s="222"/>
      <c r="P29" s="222"/>
      <c r="Q29" s="222"/>
      <c r="R29" s="222"/>
      <c r="S29" s="222"/>
    </row>
    <row r="30" spans="13:19" x14ac:dyDescent="0.25">
      <c r="M30" s="222"/>
      <c r="N30" s="222"/>
      <c r="O30" s="222"/>
      <c r="P30" s="222"/>
      <c r="Q30" s="222"/>
      <c r="R30" s="222"/>
      <c r="S30" s="222"/>
    </row>
    <row r="31" spans="13:19" x14ac:dyDescent="0.25">
      <c r="M31" s="222"/>
      <c r="N31" s="222"/>
      <c r="O31" s="222"/>
      <c r="P31" s="222"/>
      <c r="Q31" s="222"/>
      <c r="R31" s="222"/>
      <c r="S31" s="222"/>
    </row>
    <row r="32" spans="13:19" x14ac:dyDescent="0.25">
      <c r="M32" s="222"/>
      <c r="N32" s="222"/>
      <c r="O32" s="222"/>
      <c r="P32" s="222"/>
      <c r="Q32" s="222"/>
      <c r="R32" s="222"/>
      <c r="S32" s="222"/>
    </row>
    <row r="33" spans="13:19" x14ac:dyDescent="0.25">
      <c r="M33" s="222"/>
      <c r="N33" s="222"/>
      <c r="O33" s="222"/>
      <c r="P33" s="222"/>
      <c r="Q33" s="222"/>
      <c r="R33" s="222"/>
      <c r="S33" s="222"/>
    </row>
    <row r="34" spans="13:19" x14ac:dyDescent="0.25">
      <c r="M34" s="222"/>
      <c r="N34" s="222"/>
      <c r="O34" s="222"/>
      <c r="P34" s="222"/>
      <c r="Q34" s="222"/>
      <c r="R34" s="222"/>
      <c r="S34" s="222"/>
    </row>
    <row r="35" spans="13:19" x14ac:dyDescent="0.25">
      <c r="M35" s="222"/>
      <c r="N35" s="222"/>
      <c r="O35" s="222"/>
      <c r="P35" s="222"/>
      <c r="Q35" s="222"/>
      <c r="R35" s="222"/>
      <c r="S35" s="222"/>
    </row>
    <row r="36" spans="13:19" x14ac:dyDescent="0.25">
      <c r="M36" s="222"/>
      <c r="N36" s="222"/>
      <c r="O36" s="222"/>
      <c r="P36" s="222"/>
      <c r="Q36" s="222"/>
      <c r="R36" s="222"/>
      <c r="S36" s="222"/>
    </row>
    <row r="37" spans="13:19" x14ac:dyDescent="0.25">
      <c r="M37" s="222"/>
      <c r="N37" s="222"/>
      <c r="O37" s="222"/>
      <c r="P37" s="222"/>
      <c r="Q37" s="222"/>
      <c r="R37" s="222"/>
      <c r="S37" s="222"/>
    </row>
    <row r="38" spans="13:19" x14ac:dyDescent="0.25">
      <c r="M38" s="222"/>
      <c r="N38" s="222"/>
      <c r="O38" s="222"/>
      <c r="P38" s="222"/>
      <c r="Q38" s="222"/>
      <c r="R38" s="222"/>
      <c r="S38" s="222"/>
    </row>
    <row r="39" spans="13:19" x14ac:dyDescent="0.25">
      <c r="M39" s="222"/>
      <c r="N39" s="222"/>
      <c r="O39" s="222"/>
      <c r="P39" s="222"/>
      <c r="Q39" s="222"/>
      <c r="R39" s="222"/>
      <c r="S39" s="222"/>
    </row>
    <row r="40" spans="13:19" x14ac:dyDescent="0.25">
      <c r="M40" s="222"/>
      <c r="N40" s="222"/>
      <c r="O40" s="222"/>
      <c r="P40" s="222"/>
      <c r="Q40" s="222"/>
      <c r="R40" s="222"/>
      <c r="S40" s="222"/>
    </row>
    <row r="41" spans="13:19" x14ac:dyDescent="0.25">
      <c r="M41" s="222"/>
      <c r="N41" s="222"/>
      <c r="O41" s="222"/>
      <c r="P41" s="222"/>
      <c r="Q41" s="222"/>
      <c r="R41" s="222"/>
      <c r="S41" s="222"/>
    </row>
    <row r="42" spans="13:19" x14ac:dyDescent="0.25">
      <c r="M42" s="222"/>
      <c r="N42" s="222"/>
      <c r="O42" s="222"/>
      <c r="P42" s="222"/>
      <c r="Q42" s="222"/>
      <c r="R42" s="222"/>
      <c r="S42" s="222"/>
    </row>
    <row r="43" spans="13:19" x14ac:dyDescent="0.25">
      <c r="M43" s="222"/>
      <c r="N43" s="222"/>
      <c r="O43" s="222"/>
      <c r="P43" s="222"/>
      <c r="Q43" s="222"/>
      <c r="R43" s="222"/>
      <c r="S43" s="222"/>
    </row>
    <row r="44" spans="13:19" x14ac:dyDescent="0.25">
      <c r="M44" s="222"/>
      <c r="N44" s="222"/>
      <c r="O44" s="222"/>
      <c r="P44" s="222"/>
      <c r="Q44" s="222"/>
      <c r="R44" s="222"/>
      <c r="S44" s="222"/>
    </row>
  </sheetData>
  <mergeCells count="1">
    <mergeCell ref="M2:N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1FCE1-BB9E-4FB9-9C83-263220F0F4E7}">
  <sheetPr codeName="Sheet8">
    <tabColor theme="4" tint="0.39997558519241921"/>
  </sheetPr>
  <dimension ref="C1:R29"/>
  <sheetViews>
    <sheetView showGridLines="0" zoomScaleNormal="100" workbookViewId="0">
      <selection activeCell="O27" sqref="O27"/>
    </sheetView>
  </sheetViews>
  <sheetFormatPr defaultColWidth="9" defaultRowHeight="16.5" x14ac:dyDescent="0.3"/>
  <cols>
    <col min="1" max="1" width="2.125" style="6" customWidth="1"/>
    <col min="2" max="2" width="7.75" style="6" customWidth="1"/>
    <col min="3" max="4" width="7.75" customWidth="1"/>
    <col min="5" max="11" width="7.75" style="6" customWidth="1"/>
    <col min="12" max="12" width="4.375" style="334" customWidth="1"/>
    <col min="13" max="13" width="5.625" style="6" customWidth="1"/>
    <col min="14" max="14" width="39.875" style="6" customWidth="1"/>
    <col min="15" max="15" width="15.75" style="6" customWidth="1"/>
    <col min="16" max="16384" width="9" style="6"/>
  </cols>
  <sheetData>
    <row r="1" spans="3:15" ht="12" customHeight="1" x14ac:dyDescent="0.2">
      <c r="C1" s="6"/>
      <c r="D1" s="6"/>
    </row>
    <row r="2" spans="3:15" ht="16.5" customHeight="1" x14ac:dyDescent="0.2">
      <c r="C2" s="6"/>
      <c r="D2" s="6"/>
      <c r="N2" s="413" t="s">
        <v>663</v>
      </c>
      <c r="O2" s="413"/>
    </row>
    <row r="3" spans="3:15" ht="15" customHeight="1" x14ac:dyDescent="0.2">
      <c r="C3" s="6"/>
      <c r="D3" s="6"/>
      <c r="N3" s="413"/>
      <c r="O3" s="413"/>
    </row>
    <row r="4" spans="3:15" ht="9" customHeight="1" x14ac:dyDescent="0.2">
      <c r="C4" s="6"/>
      <c r="D4" s="6"/>
      <c r="N4" s="56"/>
      <c r="O4" s="56"/>
    </row>
    <row r="5" spans="3:15" ht="12.75" x14ac:dyDescent="0.2">
      <c r="C5" s="6"/>
      <c r="D5" s="6"/>
      <c r="N5" s="53" t="s">
        <v>337</v>
      </c>
      <c r="O5" s="50" t="s">
        <v>22</v>
      </c>
    </row>
    <row r="6" spans="3:15" ht="15" customHeight="1" x14ac:dyDescent="0.2">
      <c r="C6" s="6"/>
      <c r="D6" s="6"/>
      <c r="N6" s="52" t="s">
        <v>83</v>
      </c>
      <c r="O6" s="161">
        <v>177</v>
      </c>
    </row>
    <row r="7" spans="3:15" ht="15" customHeight="1" x14ac:dyDescent="0.2">
      <c r="C7" s="6"/>
      <c r="D7" s="6"/>
      <c r="N7" s="52" t="s">
        <v>84</v>
      </c>
      <c r="O7" s="161">
        <v>95</v>
      </c>
    </row>
    <row r="8" spans="3:15" ht="15" customHeight="1" x14ac:dyDescent="0.2">
      <c r="C8" s="6"/>
      <c r="D8" s="6"/>
      <c r="N8" s="52" t="s">
        <v>85</v>
      </c>
      <c r="O8" s="161">
        <v>62</v>
      </c>
    </row>
    <row r="9" spans="3:15" ht="15" customHeight="1" x14ac:dyDescent="0.2">
      <c r="C9" s="6"/>
      <c r="D9" s="6"/>
      <c r="N9" s="52" t="s">
        <v>86</v>
      </c>
      <c r="O9" s="161">
        <v>14</v>
      </c>
    </row>
    <row r="10" spans="3:15" ht="15" customHeight="1" x14ac:dyDescent="0.2">
      <c r="C10" s="6"/>
      <c r="D10" s="6"/>
      <c r="N10" s="52" t="s">
        <v>87</v>
      </c>
      <c r="O10" s="161">
        <v>16</v>
      </c>
    </row>
    <row r="11" spans="3:15" ht="15" customHeight="1" x14ac:dyDescent="0.2">
      <c r="C11" s="6"/>
      <c r="D11" s="6"/>
      <c r="N11" s="52" t="s">
        <v>88</v>
      </c>
      <c r="O11" s="161">
        <v>6</v>
      </c>
    </row>
    <row r="12" spans="3:15" ht="15" customHeight="1" x14ac:dyDescent="0.2">
      <c r="C12" s="6"/>
      <c r="D12" s="6"/>
      <c r="N12" s="412" t="s">
        <v>89</v>
      </c>
      <c r="O12" s="412"/>
    </row>
    <row r="13" spans="3:15" ht="15" customHeight="1" x14ac:dyDescent="0.2">
      <c r="C13" s="6"/>
      <c r="D13" s="6"/>
      <c r="N13" s="52" t="s">
        <v>90</v>
      </c>
      <c r="O13" s="161">
        <v>138</v>
      </c>
    </row>
    <row r="14" spans="3:15" ht="15" customHeight="1" x14ac:dyDescent="0.2">
      <c r="C14" s="6"/>
      <c r="D14" s="6"/>
      <c r="N14" s="52" t="s">
        <v>91</v>
      </c>
      <c r="O14" s="161">
        <v>29</v>
      </c>
    </row>
    <row r="15" spans="3:15" ht="15" customHeight="1" x14ac:dyDescent="0.2">
      <c r="C15" s="6"/>
      <c r="D15" s="6"/>
      <c r="N15" s="52" t="s">
        <v>92</v>
      </c>
      <c r="O15" s="161">
        <v>21</v>
      </c>
    </row>
    <row r="16" spans="3:15" ht="15" customHeight="1" x14ac:dyDescent="0.2">
      <c r="C16" s="6"/>
      <c r="D16" s="6"/>
      <c r="N16" s="52" t="s">
        <v>93</v>
      </c>
      <c r="O16" s="161">
        <v>81</v>
      </c>
    </row>
    <row r="17" spans="3:18" ht="15" customHeight="1" x14ac:dyDescent="0.2">
      <c r="C17" s="6"/>
      <c r="D17" s="6"/>
      <c r="N17" s="54" t="s">
        <v>94</v>
      </c>
      <c r="O17" s="55">
        <v>101</v>
      </c>
    </row>
    <row r="18" spans="3:18" ht="15" customHeight="1" x14ac:dyDescent="0.2">
      <c r="C18" s="6"/>
      <c r="D18" s="6"/>
      <c r="N18" s="414" t="s">
        <v>479</v>
      </c>
      <c r="O18" s="414"/>
    </row>
    <row r="19" spans="3:18" ht="12.75" x14ac:dyDescent="0.2">
      <c r="C19" s="6"/>
      <c r="D19" s="6"/>
    </row>
    <row r="20" spans="3:18" ht="12.75" x14ac:dyDescent="0.2">
      <c r="C20" s="6"/>
      <c r="D20" s="6"/>
      <c r="N20" s="320" t="s">
        <v>337</v>
      </c>
      <c r="O20" s="320" t="s">
        <v>22</v>
      </c>
      <c r="P20" s="315" t="s">
        <v>475</v>
      </c>
      <c r="Q20" s="317"/>
      <c r="R20" s="317"/>
    </row>
    <row r="21" spans="3:18" ht="12.75" x14ac:dyDescent="0.2">
      <c r="C21" s="6"/>
      <c r="D21" s="6"/>
      <c r="N21" s="319" t="s">
        <v>600</v>
      </c>
      <c r="O21" s="304">
        <v>177</v>
      </c>
      <c r="P21" s="321">
        <f>O21/O27</f>
        <v>0.47837837837837838</v>
      </c>
      <c r="Q21" s="317"/>
      <c r="R21" s="317"/>
    </row>
    <row r="22" spans="3:18" ht="12.75" x14ac:dyDescent="0.2">
      <c r="C22" s="6"/>
      <c r="D22" s="6"/>
      <c r="N22" s="319" t="s">
        <v>601</v>
      </c>
      <c r="O22" s="304">
        <v>95</v>
      </c>
      <c r="P22" s="321">
        <f>O22/O27</f>
        <v>0.25675675675675674</v>
      </c>
      <c r="Q22" s="317"/>
      <c r="R22" s="317"/>
    </row>
    <row r="23" spans="3:18" ht="12.75" x14ac:dyDescent="0.2">
      <c r="C23" s="6"/>
      <c r="D23" s="6"/>
      <c r="N23" s="319" t="s">
        <v>602</v>
      </c>
      <c r="O23" s="304">
        <v>62</v>
      </c>
      <c r="P23" s="321">
        <f>O23/O27</f>
        <v>0.16756756756756758</v>
      </c>
      <c r="Q23" s="317"/>
      <c r="R23" s="317"/>
    </row>
    <row r="24" spans="3:18" ht="12.75" x14ac:dyDescent="0.2">
      <c r="C24" s="6"/>
      <c r="D24" s="6"/>
      <c r="N24" s="319" t="s">
        <v>603</v>
      </c>
      <c r="O24" s="304">
        <v>14</v>
      </c>
      <c r="P24" s="321">
        <f>O24/O27</f>
        <v>3.783783783783784E-2</v>
      </c>
      <c r="Q24" s="317"/>
      <c r="R24" s="317"/>
    </row>
    <row r="25" spans="3:18" ht="12.75" x14ac:dyDescent="0.2">
      <c r="C25" s="6"/>
      <c r="D25" s="6"/>
      <c r="N25" s="319" t="s">
        <v>604</v>
      </c>
      <c r="O25" s="304">
        <v>16</v>
      </c>
      <c r="P25" s="321">
        <f>O25/O27</f>
        <v>4.3243243243243246E-2</v>
      </c>
      <c r="Q25" s="317"/>
      <c r="R25" s="317"/>
    </row>
    <row r="26" spans="3:18" x14ac:dyDescent="0.3">
      <c r="N26" s="319" t="s">
        <v>605</v>
      </c>
      <c r="O26" s="304">
        <v>6</v>
      </c>
      <c r="P26" s="321">
        <f>O26/O27</f>
        <v>1.6216216216216217E-2</v>
      </c>
      <c r="Q26" s="317"/>
      <c r="R26" s="317"/>
    </row>
    <row r="27" spans="3:18" x14ac:dyDescent="0.3">
      <c r="N27" s="317" t="s">
        <v>26</v>
      </c>
      <c r="O27" s="317">
        <f>SUM(O21:O26)</f>
        <v>370</v>
      </c>
      <c r="P27" s="317">
        <f>O27/O27%</f>
        <v>100</v>
      </c>
      <c r="Q27" s="317"/>
      <c r="R27" s="317"/>
    </row>
    <row r="28" spans="3:18" x14ac:dyDescent="0.3">
      <c r="N28" s="317"/>
      <c r="O28" s="317"/>
      <c r="P28" s="317"/>
      <c r="Q28" s="317"/>
      <c r="R28" s="317"/>
    </row>
    <row r="29" spans="3:18" x14ac:dyDescent="0.3">
      <c r="N29" s="317"/>
      <c r="O29" s="317"/>
      <c r="P29" s="317"/>
      <c r="Q29" s="317"/>
      <c r="R29" s="317"/>
    </row>
  </sheetData>
  <mergeCells count="3">
    <mergeCell ref="N12:O12"/>
    <mergeCell ref="N2:O3"/>
    <mergeCell ref="N18:O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2C4CA-BEC3-4A18-90D5-BF15BFDD5440}">
  <sheetPr codeName="Sheet9">
    <tabColor theme="4" tint="0.39997558519241921"/>
  </sheetPr>
  <dimension ref="J1:P16"/>
  <sheetViews>
    <sheetView showGridLines="0" zoomScaleNormal="100" workbookViewId="0"/>
  </sheetViews>
  <sheetFormatPr defaultColWidth="8.875" defaultRowHeight="16.5" x14ac:dyDescent="0.3"/>
  <cols>
    <col min="1" max="1" width="1.875" customWidth="1"/>
    <col min="2" max="8" width="8.5" customWidth="1"/>
    <col min="9" max="9" width="2.625" customWidth="1"/>
    <col min="10" max="10" width="3.625" style="335" customWidth="1"/>
    <col min="11" max="11" width="3.625" customWidth="1"/>
    <col min="12" max="12" width="36.375" customWidth="1"/>
    <col min="13" max="16" width="10.625" customWidth="1"/>
  </cols>
  <sheetData>
    <row r="1" spans="12:16" ht="13.5" customHeight="1" x14ac:dyDescent="0.3"/>
    <row r="2" spans="12:16" ht="17.25" customHeight="1" x14ac:dyDescent="0.3">
      <c r="L2" s="413" t="s">
        <v>624</v>
      </c>
      <c r="M2" s="413"/>
      <c r="N2" s="413"/>
      <c r="O2" s="413"/>
      <c r="P2" s="413"/>
    </row>
    <row r="3" spans="12:16" ht="9" customHeight="1" x14ac:dyDescent="0.3">
      <c r="L3" s="1"/>
      <c r="M3" s="58"/>
      <c r="N3" s="58"/>
      <c r="O3" s="58"/>
      <c r="P3" s="58"/>
    </row>
    <row r="4" spans="12:16" ht="26.25" customHeight="1" x14ac:dyDescent="0.3">
      <c r="L4" s="416" t="s">
        <v>599</v>
      </c>
      <c r="M4" s="418" t="s">
        <v>95</v>
      </c>
      <c r="N4" s="419"/>
      <c r="O4" s="419"/>
      <c r="P4" s="420"/>
    </row>
    <row r="5" spans="12:16" ht="15" customHeight="1" x14ac:dyDescent="0.3">
      <c r="L5" s="417"/>
      <c r="M5" s="61" t="s">
        <v>96</v>
      </c>
      <c r="N5" s="61" t="s">
        <v>97</v>
      </c>
      <c r="O5" s="61" t="s">
        <v>98</v>
      </c>
      <c r="P5" s="62" t="s">
        <v>26</v>
      </c>
    </row>
    <row r="6" spans="12:16" ht="15" customHeight="1" x14ac:dyDescent="0.3">
      <c r="L6" s="41" t="s">
        <v>99</v>
      </c>
      <c r="M6" s="169">
        <v>332</v>
      </c>
      <c r="N6" s="169">
        <v>384</v>
      </c>
      <c r="O6" s="169">
        <v>114</v>
      </c>
      <c r="P6" s="169">
        <v>830</v>
      </c>
    </row>
    <row r="7" spans="12:16" ht="15" customHeight="1" x14ac:dyDescent="0.3">
      <c r="L7" s="237" t="s">
        <v>100</v>
      </c>
      <c r="M7" s="239">
        <v>67</v>
      </c>
      <c r="N7" s="239">
        <v>39</v>
      </c>
      <c r="O7" s="239">
        <v>26</v>
      </c>
      <c r="P7" s="239">
        <v>132</v>
      </c>
    </row>
    <row r="8" spans="12:16" ht="15" customHeight="1" x14ac:dyDescent="0.3">
      <c r="L8" s="241" t="s">
        <v>480</v>
      </c>
      <c r="M8" s="240">
        <v>410</v>
      </c>
      <c r="N8" s="240">
        <v>462</v>
      </c>
      <c r="O8" s="240">
        <v>122</v>
      </c>
      <c r="P8" s="240">
        <v>994</v>
      </c>
    </row>
    <row r="9" spans="12:16" ht="87.95" customHeight="1" x14ac:dyDescent="0.3">
      <c r="L9" s="415" t="s">
        <v>481</v>
      </c>
      <c r="M9" s="415"/>
      <c r="N9" s="415"/>
      <c r="O9" s="415"/>
      <c r="P9" s="415"/>
    </row>
    <row r="10" spans="12:16" ht="16.5" customHeight="1" x14ac:dyDescent="0.3">
      <c r="L10" s="322"/>
      <c r="M10" s="322"/>
      <c r="N10" s="322"/>
      <c r="O10" s="322"/>
      <c r="P10" s="322"/>
    </row>
    <row r="11" spans="12:16" x14ac:dyDescent="0.3">
      <c r="L11" s="322"/>
      <c r="M11" s="304">
        <v>1126</v>
      </c>
      <c r="N11" s="322"/>
      <c r="O11" s="322"/>
      <c r="P11" s="322"/>
    </row>
    <row r="12" spans="12:16" x14ac:dyDescent="0.3">
      <c r="L12" s="311" t="s">
        <v>99</v>
      </c>
      <c r="M12" s="304">
        <v>830</v>
      </c>
      <c r="N12" s="323">
        <f>+M12/M11</f>
        <v>0.7371225577264654</v>
      </c>
      <c r="O12" s="322"/>
      <c r="P12" s="322"/>
    </row>
    <row r="13" spans="12:16" x14ac:dyDescent="0.3">
      <c r="L13" s="311" t="s">
        <v>36</v>
      </c>
      <c r="M13" s="304">
        <f>+M11-M12</f>
        <v>296</v>
      </c>
      <c r="N13" s="323">
        <f>+M13/M11</f>
        <v>0.26287744227353466</v>
      </c>
      <c r="O13" s="322"/>
      <c r="P13" s="322"/>
    </row>
    <row r="14" spans="12:16" x14ac:dyDescent="0.3">
      <c r="L14" s="311"/>
      <c r="M14" s="304"/>
      <c r="N14" s="322"/>
      <c r="O14" s="322"/>
      <c r="P14" s="322"/>
    </row>
    <row r="15" spans="12:16" x14ac:dyDescent="0.3">
      <c r="L15" s="322"/>
      <c r="M15" s="322"/>
      <c r="N15" s="322"/>
      <c r="O15" s="322"/>
      <c r="P15" s="322"/>
    </row>
    <row r="16" spans="12:16" x14ac:dyDescent="0.3">
      <c r="L16" s="322"/>
      <c r="M16" s="322"/>
      <c r="N16" s="322"/>
      <c r="O16" s="322"/>
      <c r="P16" s="322"/>
    </row>
  </sheetData>
  <mergeCells count="4">
    <mergeCell ref="L9:P9"/>
    <mergeCell ref="L4:L5"/>
    <mergeCell ref="M4:P4"/>
    <mergeCell ref="L2:P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</vt:i4>
      </vt:variant>
    </vt:vector>
  </HeadingPairs>
  <TitlesOfParts>
    <vt:vector size="40" baseType="lpstr">
      <vt:lpstr>E-Newsletter Oct-Dec 2020</vt:lpstr>
      <vt:lpstr>Table of 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 </vt:lpstr>
      <vt:lpstr>Table 17</vt:lpstr>
      <vt:lpstr>Table 18</vt:lpstr>
      <vt:lpstr>Table 19</vt:lpstr>
      <vt:lpstr>Table 20</vt:lpstr>
      <vt:lpstr>Summary of Outcomes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 A</vt:lpstr>
      <vt:lpstr>Table 29 B</vt:lpstr>
      <vt:lpstr>Table 30</vt:lpstr>
      <vt:lpstr>Table 31 A</vt:lpstr>
      <vt:lpstr>Table 31 B</vt:lpstr>
      <vt:lpstr>Table 32</vt:lpstr>
      <vt:lpstr>Table 33</vt:lpstr>
      <vt:lpstr>Table 34</vt:lpstr>
      <vt:lpstr>'Table 10'!_Hlk53740153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IBBI</dc:creator>
  <cp:lastModifiedBy>IBBI</cp:lastModifiedBy>
  <dcterms:created xsi:type="dcterms:W3CDTF">2020-12-21T09:20:22Z</dcterms:created>
  <dcterms:modified xsi:type="dcterms:W3CDTF">2021-04-09T10:38:27Z</dcterms:modified>
</cp:coreProperties>
</file>